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Anis.DHAMAN\Desktop\2021\التأمين في العالم\2020\"/>
    </mc:Choice>
  </mc:AlternateContent>
  <xr:revisionPtr revIDLastSave="0" documentId="13_ncr:1_{A242090B-0601-414E-B1BA-38D75817E3D2}" xr6:coauthVersionLast="47" xr6:coauthVersionMax="47" xr10:uidLastSave="{00000000-0000-0000-0000-000000000000}"/>
  <bookViews>
    <workbookView xWindow="-120" yWindow="-120" windowWidth="29040" windowHeight="15840" activeTab="1" xr2:uid="{00000000-000D-0000-FFFF-FFFF00000000}"/>
  </bookViews>
  <sheets>
    <sheet name="Database Description" sheetId="34" r:id="rId1"/>
    <sheet name="Content" sheetId="35" r:id="rId2"/>
    <sheet name="الالتزامات القائمة - 2020" sheetId="23" r:id="rId3"/>
    <sheet name="التزامات قائمة-الخاص-العام 2020" sheetId="24" r:id="rId4"/>
    <sheet name="الالتزامات القائمة-المناطق 2020" sheetId="3" r:id="rId5"/>
    <sheet name="الالتزامات القائمة-قطاعات 2020" sheetId="5" r:id="rId6"/>
    <sheet name="الالتزامات الجديدة - 2020" sheetId="12" r:id="rId7"/>
    <sheet name="الالتزامات الجديدة-المناطق 2020" sheetId="13" r:id="rId8"/>
    <sheet name="الالتزامات الجديدة-قطاعات 2020" sheetId="11" r:id="rId9"/>
    <sheet name="الالتزامات الجديدة-الدول 2020" sheetId="14" r:id="rId10"/>
    <sheet name="التعويضات-2020" sheetId="19" r:id="rId11"/>
    <sheet name="التعويضات حسب الدول-2020" sheetId="21" r:id="rId12"/>
  </sheets>
  <externalReferences>
    <externalReference r:id="rId13"/>
    <externalReference r:id="rId14"/>
  </externalReferences>
  <definedNames>
    <definedName name="__123Graph_ATEST1" hidden="1">[1]REER!$AZ$144:$AZ$210</definedName>
    <definedName name="currency">IF(ISNA(VLOOKUP([2]InputBasics!$C$2,[2]LookUp!$E$2:$E$34,1,FALSE)),IF(ISNA(VLOOKUP([2]InputBasics!$C$2,[2]LookUp!$F$2:$F$44,1,FALSE)),"XDC","EUR"),"USD")</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E_LINK9" localSheetId="9">'الالتزامات الجديدة-الدول 2020'!#REF!</definedName>
    <definedName name="OLE_LINK9" localSheetId="11">'التعويضات حسب الدول-2020'!#REF!</definedName>
    <definedName name="_xlnm.Print_Area" localSheetId="1">Content!$B$13:$C$13</definedName>
    <definedName name="_xlnm.Print_Area" localSheetId="0">'Database Description'!$B$4:$C$9</definedName>
    <definedName name="_xlnm.Print_Area" localSheetId="9">'الالتزامات الجديدة-الدول 2020'!$B$2:$M$40</definedName>
    <definedName name="_xlnm.Print_Area" localSheetId="7">'الالتزامات الجديدة-المناطق 2020'!$A$2:$G$13</definedName>
    <definedName name="_xlnm.Print_Area" localSheetId="8">'الالتزامات الجديدة-قطاعات 2020'!$B$3:$L$16</definedName>
    <definedName name="_xlnm.Print_Area" localSheetId="6">'الالتزامات الجديدة - 2020'!$B$2:$E$24</definedName>
    <definedName name="_xlnm.Print_Area" localSheetId="4">'الالتزامات القائمة-المناطق 2020'!$B$2:$M$14</definedName>
    <definedName name="_xlnm.Print_Area" localSheetId="5">'الالتزامات القائمة-قطاعات 2020'!$B$2:$E$30</definedName>
    <definedName name="_xlnm.Print_Area" localSheetId="2">'الالتزامات القائمة - 2020'!$C$2:$D$19</definedName>
    <definedName name="_xlnm.Print_Area" localSheetId="3">'التزامات قائمة-الخاص-العام 2020'!$B$2:$E$8</definedName>
    <definedName name="_xlnm.Print_Area" localSheetId="10">'التعويضات-2020'!$B$2:$G$20</definedName>
    <definedName name="_xlnm.Print_Area" localSheetId="11">'التعويضات حسب الدول-2020'!$B$2:$M$31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1" l="1"/>
  <c r="E14" i="11"/>
  <c r="F14" i="11"/>
  <c r="G14" i="11"/>
  <c r="H14" i="11"/>
  <c r="I14" i="11"/>
  <c r="J14" i="11"/>
  <c r="C14" i="11"/>
  <c r="M29" i="21" l="1"/>
  <c r="M30" i="21"/>
  <c r="B17" i="12"/>
  <c r="C15" i="12" s="1"/>
  <c r="B9" i="12"/>
  <c r="C6" i="12" s="1"/>
  <c r="C18" i="23"/>
  <c r="C12" i="12" l="1"/>
  <c r="C5" i="12"/>
  <c r="C7" i="12"/>
  <c r="C11" i="12"/>
  <c r="C13" i="12"/>
  <c r="B18" i="12"/>
  <c r="C8" i="12"/>
  <c r="C16" i="12"/>
  <c r="C14" i="12"/>
  <c r="C17" i="12" l="1"/>
  <c r="C9" i="12"/>
  <c r="L13" i="3"/>
  <c r="E7" i="24"/>
  <c r="C7" i="24"/>
  <c r="D26" i="21"/>
  <c r="M16" i="21"/>
  <c r="J22" i="21"/>
  <c r="G17" i="21"/>
  <c r="D20" i="21"/>
  <c r="J21" i="21" l="1"/>
  <c r="J20" i="21"/>
  <c r="J28" i="21"/>
  <c r="D30" i="21"/>
  <c r="D29" i="21"/>
  <c r="J30" i="21"/>
  <c r="J26" i="21"/>
  <c r="D28" i="21"/>
  <c r="J29" i="21"/>
  <c r="D27" i="21"/>
  <c r="J18" i="21"/>
  <c r="G16" i="21"/>
  <c r="G22" i="21"/>
  <c r="J17" i="21"/>
  <c r="G21" i="21"/>
  <c r="G20" i="21"/>
  <c r="M22" i="21"/>
  <c r="D17" i="21"/>
  <c r="J19" i="21"/>
  <c r="G19" i="21"/>
  <c r="M21" i="21"/>
  <c r="D16" i="21"/>
  <c r="G18" i="21"/>
  <c r="M20" i="21"/>
  <c r="D19" i="21"/>
  <c r="D18" i="21"/>
  <c r="D22" i="21"/>
  <c r="M19" i="21"/>
  <c r="D21" i="21"/>
  <c r="J16" i="21"/>
  <c r="M18" i="21"/>
  <c r="M17" i="21"/>
  <c r="J10" i="21"/>
  <c r="J11" i="21"/>
  <c r="J9" i="21"/>
  <c r="J8" i="21"/>
  <c r="D11" i="21"/>
  <c r="D10" i="21"/>
  <c r="G7" i="21"/>
  <c r="D12" i="21"/>
  <c r="D8" i="21"/>
  <c r="G13" i="21"/>
  <c r="G10" i="21"/>
  <c r="G9" i="21"/>
  <c r="G8" i="21"/>
  <c r="J7" i="21"/>
  <c r="D7" i="21"/>
  <c r="J13" i="21"/>
  <c r="D13" i="21"/>
  <c r="J12" i="21"/>
  <c r="M11" i="21"/>
  <c r="M10" i="21"/>
  <c r="M12" i="21"/>
  <c r="M9" i="21"/>
  <c r="M8" i="21"/>
  <c r="G12" i="21"/>
  <c r="M7" i="21"/>
  <c r="G11" i="21"/>
  <c r="M13" i="21"/>
  <c r="C19" i="19"/>
  <c r="D18" i="19" l="1"/>
  <c r="D14" i="19"/>
  <c r="D15" i="19"/>
  <c r="D16" i="19"/>
  <c r="D17" i="19"/>
  <c r="D13" i="19"/>
  <c r="L33" i="14"/>
  <c r="M39" i="14" s="1"/>
  <c r="I33" i="14"/>
  <c r="J39" i="14" s="1"/>
  <c r="F33" i="14"/>
  <c r="C33" i="14"/>
  <c r="I6" i="14"/>
  <c r="C6" i="14"/>
  <c r="L24" i="14"/>
  <c r="M30" i="14" s="1"/>
  <c r="I24" i="14"/>
  <c r="J30" i="14" s="1"/>
  <c r="F24" i="14"/>
  <c r="G30" i="14" s="1"/>
  <c r="L15" i="14"/>
  <c r="M16" i="14" s="1"/>
  <c r="I15" i="14"/>
  <c r="J21" i="14" s="1"/>
  <c r="F15" i="14"/>
  <c r="G17" i="14" s="1"/>
  <c r="C15" i="14"/>
  <c r="D17" i="14" s="1"/>
  <c r="D16" i="14" l="1"/>
  <c r="D20" i="14"/>
  <c r="D19" i="14"/>
  <c r="D21" i="14"/>
  <c r="D18" i="14"/>
  <c r="G21" i="14"/>
  <c r="G20" i="14"/>
  <c r="G19" i="14"/>
  <c r="G16" i="14"/>
  <c r="D19" i="19"/>
  <c r="J20" i="14"/>
  <c r="J18" i="14"/>
  <c r="M21" i="14"/>
  <c r="M19" i="14"/>
  <c r="M18" i="14"/>
  <c r="J19" i="14"/>
  <c r="M20" i="14"/>
  <c r="M17" i="14"/>
  <c r="J16" i="14"/>
  <c r="G35" i="14"/>
  <c r="D34" i="14"/>
  <c r="D38" i="14"/>
  <c r="G34" i="14"/>
  <c r="D39" i="14"/>
  <c r="J34" i="14"/>
  <c r="J37" i="14"/>
  <c r="J35" i="14"/>
  <c r="G39" i="14"/>
  <c r="M35" i="14"/>
  <c r="M38" i="14"/>
  <c r="G37" i="14"/>
  <c r="M37" i="14"/>
  <c r="J26" i="14"/>
  <c r="J28" i="14"/>
  <c r="J27" i="14"/>
  <c r="G29" i="14"/>
  <c r="G28" i="14"/>
  <c r="G27" i="14"/>
  <c r="M28" i="14"/>
  <c r="M26" i="14"/>
  <c r="M29" i="14"/>
  <c r="M25" i="14"/>
  <c r="M27" i="14"/>
  <c r="L6" i="14"/>
  <c r="M8" i="14" s="1"/>
  <c r="F6" i="14"/>
  <c r="G11" i="14" s="1"/>
  <c r="D8" i="14"/>
  <c r="K8" i="11"/>
  <c r="K7" i="11"/>
  <c r="K10" i="11"/>
  <c r="K12" i="11"/>
  <c r="K11" i="11"/>
  <c r="K9" i="11"/>
  <c r="K13" i="11"/>
  <c r="K6" i="11"/>
  <c r="F7" i="13"/>
  <c r="F8" i="13"/>
  <c r="F13" i="13"/>
  <c r="K14" i="11" l="1"/>
  <c r="M10" i="14"/>
  <c r="M12" i="14"/>
  <c r="M9" i="14"/>
  <c r="M7" i="14"/>
  <c r="M11" i="14"/>
  <c r="D9" i="14"/>
  <c r="D10" i="14"/>
  <c r="D7" i="14"/>
  <c r="D12" i="14"/>
  <c r="D11" i="14"/>
  <c r="G10" i="14"/>
  <c r="G9" i="14"/>
  <c r="G8" i="14"/>
  <c r="G7" i="14"/>
  <c r="G12" i="14"/>
  <c r="J7" i="14"/>
  <c r="J8" i="14"/>
  <c r="J9" i="14"/>
  <c r="J10" i="14"/>
  <c r="J11" i="14"/>
  <c r="J12" i="14"/>
  <c r="C29" i="5" l="1"/>
  <c r="D23" i="5" l="1"/>
  <c r="D24" i="5"/>
  <c r="D28" i="5"/>
  <c r="D21" i="5"/>
  <c r="D25" i="5"/>
  <c r="D26" i="5"/>
  <c r="D27" i="5"/>
  <c r="D29" i="5"/>
  <c r="D22" i="5"/>
  <c r="F6" i="13"/>
  <c r="E19" i="19" l="1"/>
  <c r="E11" i="19"/>
  <c r="C11" i="19"/>
  <c r="D9" i="19" l="1"/>
  <c r="D10" i="19"/>
  <c r="D7" i="19"/>
  <c r="D11" i="19"/>
  <c r="D8" i="19"/>
  <c r="F10" i="19"/>
  <c r="F11" i="19"/>
  <c r="F9" i="19"/>
  <c r="F7" i="19"/>
  <c r="F8" i="19"/>
  <c r="F16" i="19"/>
  <c r="F19" i="19"/>
  <c r="F17" i="19"/>
  <c r="F18" i="19"/>
  <c r="F14" i="19"/>
  <c r="F13" i="19"/>
  <c r="F15" i="19"/>
  <c r="C16" i="5"/>
  <c r="D11" i="5" l="1"/>
  <c r="D12" i="5"/>
  <c r="D8" i="5"/>
  <c r="D16" i="5"/>
  <c r="D9" i="5"/>
  <c r="D5" i="5"/>
  <c r="D10" i="5"/>
  <c r="D13" i="5"/>
  <c r="D6" i="5"/>
  <c r="D14" i="5"/>
  <c r="D7" i="5"/>
  <c r="D15" i="5"/>
</calcChain>
</file>

<file path=xl/sharedStrings.xml><?xml version="1.0" encoding="utf-8"?>
<sst xmlns="http://schemas.openxmlformats.org/spreadsheetml/2006/main" count="561" uniqueCount="288">
  <si>
    <t>%</t>
  </si>
  <si>
    <t>تغطية مخاطر التصنيع الفردي</t>
  </si>
  <si>
    <t>تغطية الشحنات مسبقة الدفع</t>
  </si>
  <si>
    <t xml:space="preserve">التدويل </t>
  </si>
  <si>
    <t>التزامات الأعمال التجارية المحلية</t>
  </si>
  <si>
    <t>التزامات الأعمال عبر الحدود</t>
  </si>
  <si>
    <t>الإجمالي</t>
  </si>
  <si>
    <t>أوروبا</t>
  </si>
  <si>
    <t>شرق آسيا والمحيط الهادئ</t>
  </si>
  <si>
    <t>أمريكا الشمالية</t>
  </si>
  <si>
    <t>جنوب آسيا</t>
  </si>
  <si>
    <t>روسيا ورابطة الدول المستقلة</t>
  </si>
  <si>
    <t>أفريقيا جنوب الصحراء</t>
  </si>
  <si>
    <t>الشرق الأوسط وشمال إفريقيا</t>
  </si>
  <si>
    <t>الإقليم الجغرافي</t>
  </si>
  <si>
    <t>أمريكا اللاتينية</t>
  </si>
  <si>
    <t>Product Manufacturing</t>
  </si>
  <si>
    <t>Electronics</t>
  </si>
  <si>
    <t>Non-Energy Commodities</t>
  </si>
  <si>
    <t>Automobiles and Transportation Manufacturing</t>
  </si>
  <si>
    <t>Pharma &amp; Medical Products</t>
  </si>
  <si>
    <t>Construction &amp; Engineering</t>
  </si>
  <si>
    <t>Energy Commodities</t>
  </si>
  <si>
    <t>Nonspecific</t>
  </si>
  <si>
    <t>إلكترونيات</t>
  </si>
  <si>
    <t>صناعة السيارات والنقل</t>
  </si>
  <si>
    <t>تصنيع السلع الرأسمالية</t>
  </si>
  <si>
    <t>المنتجات الصيدلانية والطبية</t>
  </si>
  <si>
    <t>الزراعة والغذاء</t>
  </si>
  <si>
    <t>هندسة البناء</t>
  </si>
  <si>
    <t>سلع الطاقة</t>
  </si>
  <si>
    <t>غير محدد</t>
  </si>
  <si>
    <t>القطاع</t>
  </si>
  <si>
    <t>Infrastructur</t>
  </si>
  <si>
    <t>Manufacturing</t>
  </si>
  <si>
    <t>Renewable Energ</t>
  </si>
  <si>
    <t>الطاقة المتجددة</t>
  </si>
  <si>
    <t>النقل (السلع الرأسمالية)</t>
  </si>
  <si>
    <t>البنية التحتية</t>
  </si>
  <si>
    <t>الطاقة</t>
  </si>
  <si>
    <t>المصادر الطبيعية</t>
  </si>
  <si>
    <t>التصنيع</t>
  </si>
  <si>
    <t>أمريكا اللاتينية والكاريبي</t>
  </si>
  <si>
    <t>أفريقيا</t>
  </si>
  <si>
    <t>جنوب أفريقيا</t>
  </si>
  <si>
    <t>المغرب</t>
  </si>
  <si>
    <t>مصر</t>
  </si>
  <si>
    <t>الجزائر</t>
  </si>
  <si>
    <t>تونس</t>
  </si>
  <si>
    <t>ثاني أكبر 5 أسواق</t>
  </si>
  <si>
    <t>المانيا</t>
  </si>
  <si>
    <t>المملكة المتحدة</t>
  </si>
  <si>
    <t>فرنسا</t>
  </si>
  <si>
    <t>إيطاليا</t>
  </si>
  <si>
    <t>اسبانيا</t>
  </si>
  <si>
    <t>باقى الدول</t>
  </si>
  <si>
    <t>أمريكا</t>
  </si>
  <si>
    <t>الولايات المتحدة</t>
  </si>
  <si>
    <t>البرازيل</t>
  </si>
  <si>
    <t>المكسيك</t>
  </si>
  <si>
    <t>كندا</t>
  </si>
  <si>
    <t>تشيلي</t>
  </si>
  <si>
    <t>أسيا / أوقيانوسيا</t>
  </si>
  <si>
    <t>الصين</t>
  </si>
  <si>
    <t>الهند</t>
  </si>
  <si>
    <t>اليابان</t>
  </si>
  <si>
    <t>موزمبيق</t>
  </si>
  <si>
    <t>غانا</t>
  </si>
  <si>
    <t>ساحل العاج</t>
  </si>
  <si>
    <t>روسيا</t>
  </si>
  <si>
    <t>تركيا</t>
  </si>
  <si>
    <t>برمودا</t>
  </si>
  <si>
    <t>تايوان</t>
  </si>
  <si>
    <t>الإمارات</t>
  </si>
  <si>
    <t xml:space="preserve">جنوب أفريقيا </t>
  </si>
  <si>
    <t>نيجيريا</t>
  </si>
  <si>
    <t>صربيا</t>
  </si>
  <si>
    <t>الارجنتين</t>
  </si>
  <si>
    <t>بيرو</t>
  </si>
  <si>
    <t>كازخستان</t>
  </si>
  <si>
    <t>فيتنام</t>
  </si>
  <si>
    <t>اندونيسيا</t>
  </si>
  <si>
    <t>الباكستان</t>
  </si>
  <si>
    <t>استراليا</t>
  </si>
  <si>
    <t>الأعمال عبر الحدود</t>
  </si>
  <si>
    <t xml:space="preserve"> الأعمال التجارية المحلية</t>
  </si>
  <si>
    <t>كوبا</t>
  </si>
  <si>
    <t>هونغ كونغ</t>
  </si>
  <si>
    <t>إيران</t>
  </si>
  <si>
    <t>موريشيوس</t>
  </si>
  <si>
    <t>السعودية</t>
  </si>
  <si>
    <t>كوريا الجنوبية</t>
  </si>
  <si>
    <t>زمبابوي</t>
  </si>
  <si>
    <t>مدغشقر</t>
  </si>
  <si>
    <t>أثيوبيا</t>
  </si>
  <si>
    <t>أذربيجان</t>
  </si>
  <si>
    <t>فنزويلا</t>
  </si>
  <si>
    <t>سنغافورة</t>
  </si>
  <si>
    <t xml:space="preserve">التأمين ضد المخاطر السياسية </t>
  </si>
  <si>
    <t xml:space="preserve">التزامات أخرى عبر الحدود </t>
  </si>
  <si>
    <t>رأس المال المتداول</t>
  </si>
  <si>
    <t>ائتمان الصادرات قصيرة المدى</t>
  </si>
  <si>
    <t>ائتمان الصادرات متوسطة / طويلة المدى</t>
  </si>
  <si>
    <t>تنزانيا</t>
  </si>
  <si>
    <t>تأمين الكفالات للمصدرين والبنوك</t>
  </si>
  <si>
    <t>الكفالات الصادرة عن أعضاء إتحاد بيرن</t>
  </si>
  <si>
    <t>الكفالات الصادرة عن أعضاء اتحاد بيرن</t>
  </si>
  <si>
    <t>بانما</t>
  </si>
  <si>
    <t>كولمبيا</t>
  </si>
  <si>
    <t>أندونيسيا</t>
  </si>
  <si>
    <t>ألمانيا</t>
  </si>
  <si>
    <t>هولندا</t>
  </si>
  <si>
    <t>البوسنة والهرسك</t>
  </si>
  <si>
    <t>السينغال</t>
  </si>
  <si>
    <t>مالاوي</t>
  </si>
  <si>
    <t xml:space="preserve">غانا </t>
  </si>
  <si>
    <t>مالطا</t>
  </si>
  <si>
    <t>السودان</t>
  </si>
  <si>
    <t>بتسوانا</t>
  </si>
  <si>
    <t>النرويج</t>
  </si>
  <si>
    <t>أسبانيا</t>
  </si>
  <si>
    <t>إيرلندا</t>
  </si>
  <si>
    <t>أستراليا</t>
  </si>
  <si>
    <t>الفلبين</t>
  </si>
  <si>
    <t>الكنغو</t>
  </si>
  <si>
    <t>جيبوتي</t>
  </si>
  <si>
    <t>سورينام</t>
  </si>
  <si>
    <t>نيكاراغوا</t>
  </si>
  <si>
    <t>الأرجنتين</t>
  </si>
  <si>
    <t>ماليزيا</t>
  </si>
  <si>
    <t>تصنيع المنتج</t>
  </si>
  <si>
    <t>زامبيا</t>
  </si>
  <si>
    <t>Cross-border Business</t>
  </si>
  <si>
    <t>Total</t>
  </si>
  <si>
    <t>Domestic Business</t>
  </si>
  <si>
    <t>Short Term Export Credit</t>
  </si>
  <si>
    <t>Medium / Long-Term Export Credit</t>
  </si>
  <si>
    <t>Political Risk Insurance</t>
  </si>
  <si>
    <t>Other Cross-border Support</t>
  </si>
  <si>
    <t>Working Capital (Ins/G’tee/Loan)</t>
  </si>
  <si>
    <t>Internationalization (Ins/G’tee/Loan)</t>
  </si>
  <si>
    <t>Bond Insurance for Exporters and Banks</t>
  </si>
  <si>
    <t>Sole Manufacturing Risk Cover</t>
  </si>
  <si>
    <t>Bonds Issued by Member</t>
  </si>
  <si>
    <t>Cover for Pre-Paid Deliveries</t>
  </si>
  <si>
    <t>اجمالي التزامات الأعمال عبر الحدود</t>
  </si>
  <si>
    <t>اجمالي الالتزامات القائمة</t>
  </si>
  <si>
    <t xml:space="preserve">Total Commitments Outstanding </t>
  </si>
  <si>
    <t>النسبة %</t>
  </si>
  <si>
    <t>الالتزامات القائمة لعام 2020 ( مليون دولار)</t>
  </si>
  <si>
    <t>Total Cross-border Business</t>
  </si>
  <si>
    <t>مليون دولار
(USD m)</t>
  </si>
  <si>
    <t xml:space="preserve"> -</t>
  </si>
  <si>
    <t xml:space="preserve">ائتمان صادرات قصيرة المدى / ST  </t>
  </si>
  <si>
    <t>الاستثمار/PRI</t>
  </si>
  <si>
    <t>عمليات أخرى عبر الحدود/ OCB</t>
  </si>
  <si>
    <t>الإجمالي/ Total</t>
  </si>
  <si>
    <t xml:space="preserve"> Region</t>
  </si>
  <si>
    <t>Europe</t>
  </si>
  <si>
    <t>East Asia &amp; Pacific</t>
  </si>
  <si>
    <t>North America</t>
  </si>
  <si>
    <t>LATAM and Caribbean</t>
  </si>
  <si>
    <t>MENA</t>
  </si>
  <si>
    <t>S.S. Africa</t>
  </si>
  <si>
    <t>South Asia</t>
  </si>
  <si>
    <t>Russia and CIS</t>
  </si>
  <si>
    <t>Sector</t>
  </si>
  <si>
    <t>Agriculture and food</t>
  </si>
  <si>
    <t>Capital goods manufacturing</t>
  </si>
  <si>
    <t>إجمالي التزامات الأعمال التجارية المحلية</t>
  </si>
  <si>
    <t>الالتزامات الجديدة لعام 2020 ( مليون دولار)</t>
  </si>
  <si>
    <t>اجمالي الالتزامات الجديدة</t>
  </si>
  <si>
    <t>Region</t>
  </si>
  <si>
    <t>SSAfrica</t>
  </si>
  <si>
    <t>المدى المتوسط / الطويل MLT</t>
  </si>
  <si>
    <t>الاستثمار
 PRI</t>
  </si>
  <si>
    <t xml:space="preserve">عمليات أخرى عبر الحدود OCB </t>
  </si>
  <si>
    <t>الإجمالي
 Total</t>
  </si>
  <si>
    <t>الإجمالي/
 Total</t>
  </si>
  <si>
    <t>تأمين ائتمان الصادرات قصيرة المدى (1,823 مليار دولار  91%)</t>
  </si>
  <si>
    <t>Short Term Export Credit Insurance (USD 1,823 bn / 91%)</t>
  </si>
  <si>
    <t>Medium / Long-Term Export Credit Insurance (USD 103 bn / 5%)</t>
  </si>
  <si>
    <t>Political Risk Insurance (USD 49 bn / 2%)</t>
  </si>
  <si>
    <t>Other Cross-Border Credit (USD 20 bn / 1%)</t>
  </si>
  <si>
    <t xml:space="preserve">التعويضات المدفوعة والقروض المتعثرة  /Claims / NPLs </t>
  </si>
  <si>
    <t>Political Risk</t>
  </si>
  <si>
    <t xml:space="preserve">Business Line </t>
  </si>
  <si>
    <t>التزامات أخرى عبر الحدود</t>
  </si>
  <si>
    <t xml:space="preserve">ائتمان الصادرات متوسطة / طويلة المدى </t>
  </si>
  <si>
    <t xml:space="preserve">التعويضات المدفوعة والمستردة الأعمال عبر الحدود لعام 2020 </t>
  </si>
  <si>
    <t>نوع العملية</t>
  </si>
  <si>
    <t>Bonds issued by Member</t>
  </si>
  <si>
    <t>Top 5 Markets for Claims Paid / NPLs in 2020, by Continent and Country</t>
  </si>
  <si>
    <t xml:space="preserve">مليون دولار
  (USD m) </t>
  </si>
  <si>
    <t xml:space="preserve">مليار دولار
  (USD bn) </t>
  </si>
  <si>
    <t>Transportation (Capital Goods): Mobile assets (includi</t>
  </si>
  <si>
    <t>النسبة 
%</t>
  </si>
  <si>
    <t>النسبة
 %</t>
  </si>
  <si>
    <t>الطاقة /
 Energy</t>
  </si>
  <si>
    <t xml:space="preserve"> Short Term Export Credit Insurance Claims (USD 3,049m / 38%)</t>
  </si>
  <si>
    <t xml:space="preserve"> MLT and OCB Commercial Claims (USD 4,545 m / 56%)</t>
  </si>
  <si>
    <t xml:space="preserve"> MLT and PRI Political Claims (USD 520m / 6%)</t>
  </si>
  <si>
    <t xml:space="preserve">السلع غير المتعلقة بالطاقة </t>
  </si>
  <si>
    <t>تأمين ائتمان الصادرات متوسطة / طويلة المدى (103 مليار دولار 5%)</t>
  </si>
  <si>
    <t>تأمين ضد المخاطر السياسية (49 ملياردولار  2%)</t>
  </si>
  <si>
    <t xml:space="preserve">التوزيع القطاعي لالتزامات الأعمال الجديدة عبر الحدود لعام 2020 وفقا للأقاليم الجغرافية 
(عمليات الائتمان متوسطة/ طويلة المدى  والاستثمار) (ملياردولار)
</t>
  </si>
  <si>
    <t>أهم 5 أسواق للالتزامات الجديدة في عام 2020 وفقا للقارة والدولة</t>
  </si>
  <si>
    <t>Top 5 Markets for New Commitments in 2020, by Continent and Country, 2020</t>
  </si>
  <si>
    <t>التوزيع الجغرافي لالتزامات الأعمال القائمة عبر الحدود لعام 2020  وفقا لنوعیة العملیات المؤمن علیھا (مليون دولار)</t>
  </si>
  <si>
    <t>التعويضات المستردة  / 
Recoveries</t>
  </si>
  <si>
    <t>لوكسمبورغ</t>
  </si>
  <si>
    <t>أوزباكستان</t>
  </si>
  <si>
    <t xml:space="preserve">Total New Business </t>
  </si>
  <si>
    <t>القارة/الدولة/
 Continent &amp; Country</t>
  </si>
  <si>
    <t>القارة/الدولة
 Continent &amp; Country</t>
  </si>
  <si>
    <t>شرق آسيا والمحيط الهادى</t>
  </si>
  <si>
    <t>اجمالي</t>
  </si>
  <si>
    <t>Energy</t>
  </si>
  <si>
    <t xml:space="preserve">Natural Resources </t>
  </si>
  <si>
    <t>تأمينات أخرى للأعمال عبر الحدود (20 مليار دولار  1%)</t>
  </si>
  <si>
    <t>أهم 5 أسواق  للتعويضات المدفوعة / القروض المتعثرة  في عام 2020 وفقا للقارة والدولة</t>
  </si>
  <si>
    <t>تعويضات تأمين ائتمان الصادرات قصيرة المدى (3,049  مليون دولار 38%)</t>
  </si>
  <si>
    <t>تعويضات تأمين ائتمان الصادرات متوسطة / طويلة المدى  وعبر الحدود والمخاطر التجارية (4,545  مليون دولار 56%)</t>
  </si>
  <si>
    <t>تعويضات تأمين ائتمان الصادرات متوسطة / طويلة المدى  والمخاطر السياسية  (520  مليون دولار  6%)</t>
  </si>
  <si>
    <t>منتجات أخرى</t>
  </si>
  <si>
    <t xml:space="preserve">Other products </t>
  </si>
  <si>
    <t>Other products</t>
  </si>
  <si>
    <t>حصة القطاعين العام والخاص من الالتزامات والأعمال القائمة
 عبر الحدود لعام 2020</t>
  </si>
  <si>
    <t>Public and Private Share of Outstanding 
Cross-border Commitments in 2020</t>
  </si>
  <si>
    <r>
      <rPr>
        <b/>
        <sz val="11"/>
        <color theme="1"/>
        <rFont val="Times New Roman"/>
        <family val="1"/>
      </rPr>
      <t>المصدر :</t>
    </r>
    <r>
      <rPr>
        <sz val="11"/>
        <color theme="1"/>
        <rFont val="Times New Roman"/>
        <family val="1"/>
      </rPr>
      <t xml:space="preserve"> اتحاد بيرن  سبتمبر 2021</t>
    </r>
  </si>
  <si>
    <r>
      <rPr>
        <b/>
        <sz val="11"/>
        <color theme="1"/>
        <rFont val="Times New Roman"/>
        <family val="1"/>
      </rPr>
      <t>Source:</t>
    </r>
    <r>
      <rPr>
        <sz val="11"/>
        <color theme="1"/>
        <rFont val="Times New Roman"/>
        <family val="1"/>
      </rPr>
      <t xml:space="preserve"> Berne Union, September 2021</t>
    </r>
  </si>
  <si>
    <r>
      <t>Source</t>
    </r>
    <r>
      <rPr>
        <sz val="11"/>
        <color theme="1"/>
        <rFont val="Times New Roman"/>
        <family val="1"/>
      </rPr>
      <t>: Berne Union, September 2021</t>
    </r>
  </si>
  <si>
    <t xml:space="preserve">ائتمان صادرات متوسطة- طويلة المدى/
 MLT Export Credit </t>
  </si>
  <si>
    <t xml:space="preserve"> النسبة (%) </t>
  </si>
  <si>
    <r>
      <rPr>
        <b/>
        <sz val="12"/>
        <color theme="1"/>
        <rFont val="Times New Roman"/>
        <family val="1"/>
      </rPr>
      <t xml:space="preserve">المصدر : </t>
    </r>
    <r>
      <rPr>
        <sz val="12"/>
        <color theme="1"/>
        <rFont val="Times New Roman"/>
        <family val="1"/>
      </rPr>
      <t>اتحاد بيرن  سبتمبر 2021</t>
    </r>
  </si>
  <si>
    <r>
      <rPr>
        <b/>
        <sz val="12"/>
        <color theme="1"/>
        <rFont val="Times New Roman"/>
        <family val="1"/>
      </rPr>
      <t xml:space="preserve">Source: </t>
    </r>
    <r>
      <rPr>
        <sz val="12"/>
        <color theme="1"/>
        <rFont val="Times New Roman"/>
        <family val="1"/>
      </rPr>
      <t>Berne Union, September 2021</t>
    </r>
  </si>
  <si>
    <t>التوزيع القطاعي للالتزامات عبر الحدود ائتمان الصادرات المتوسطة / طويلة المدى والاستثمار
 خلال عام 2020 ( مليار دولار)</t>
  </si>
  <si>
    <t>التوزيع القطاعي للالتزامات عبر الحدود ائتمان الصادرات قصيرة المدى خلال عام 2020 ( مليار دولار)</t>
  </si>
  <si>
    <t>New Business in 2020  (US$ million)</t>
  </si>
  <si>
    <t>Sector Distribution of Cross-border Commitments Medium / Long-Term &amp; PRI Commitments[during 2020, ( US$ billion)</t>
  </si>
  <si>
    <t>مليار دولار
 ( US$ billion)</t>
  </si>
  <si>
    <t>مليار دولار
  ( US$ billion)</t>
  </si>
  <si>
    <t>Sector Distribution of Cross-border Commitments  Short Term Export Credit Turnover during 2020, ( US$ billion)</t>
  </si>
  <si>
    <t>Geographical Distribution of Cross-border Commitments by Business Lines in 2020 (US$ million)</t>
  </si>
  <si>
    <t>مليون دولار
(US$ million)</t>
  </si>
  <si>
    <t xml:space="preserve">التوزيع الجغرافي لالتزامات الأعمال الجديدة عبر الحدود لعام 2020 
وفقا لنوعیة العملیات المؤمن علیھا والاقليم (مليار دولار)
</t>
  </si>
  <si>
    <t xml:space="preserve">Geographical Distribution of New Cross-Border 
Commitments by Business Line and Region, 2020 ( US$ billion)
</t>
  </si>
  <si>
    <t>البنية التحتية/ Infrastructure</t>
  </si>
  <si>
    <t xml:space="preserve"> النقل/ Transportation</t>
  </si>
  <si>
    <t>التصنيع/ Manufacturing</t>
  </si>
  <si>
    <t>الموارد الطبيعية / Nat. Resources</t>
  </si>
  <si>
    <t>الطاقة المتجددة / Renewables</t>
  </si>
  <si>
    <t>قطاعات أخرى/ Other Multiple</t>
  </si>
  <si>
    <t>غير محدد/ Nonspecific</t>
  </si>
  <si>
    <t>New Cross-Border Commitments by Sector and Region, 2020 for MLT and PRI business(US$ billion)</t>
  </si>
  <si>
    <t>قاعدة بيانات مؤشرات التأمين في العالم  - 2020</t>
  </si>
  <si>
    <t xml:space="preserve">Database - Global Insurance Indicators  - 2020
</t>
  </si>
  <si>
    <t>مليون دولار/ 
( US$ million)</t>
  </si>
  <si>
    <t>مليون دولار/
 ( US$ million)</t>
  </si>
  <si>
    <t>https://www.berneunion.org/DataReports#:~:text=2020%20State%20of%20the%20Industry%20Report</t>
  </si>
  <si>
    <t>*** كل الجداول جاهزة للطباعة</t>
  </si>
  <si>
    <t>*** All tables are ready for printing</t>
  </si>
  <si>
    <r>
      <rPr>
        <b/>
        <sz val="18"/>
        <rFont val="Times New Roman"/>
        <family val="1"/>
      </rPr>
      <t xml:space="preserve">
1. مصادر البيانات :</t>
    </r>
    <r>
      <rPr>
        <sz val="10"/>
        <rFont val="Arial"/>
        <family val="2"/>
      </rPr>
      <t xml:space="preserve">
</t>
    </r>
    <r>
      <rPr>
        <sz val="14"/>
        <rFont val="Times New Roman"/>
        <family val="1"/>
      </rPr>
      <t xml:space="preserve"> </t>
    </r>
    <r>
      <rPr>
        <sz val="16"/>
        <rFont val="Times New Roman"/>
        <family val="1"/>
      </rPr>
      <t>تم الاعتماد فقط على بيانات اتحاد بيرن التي صدرت خلال شهر أغسطس 2021</t>
    </r>
    <r>
      <rPr>
        <sz val="16"/>
        <rFont val="Arial"/>
        <family val="2"/>
      </rPr>
      <t xml:space="preserve"> </t>
    </r>
    <r>
      <rPr>
        <sz val="10"/>
        <rFont val="Arial"/>
        <family val="2"/>
      </rPr>
      <t xml:space="preserve">
</t>
    </r>
    <r>
      <rPr>
        <b/>
        <sz val="18"/>
        <rFont val="Times New Roman"/>
        <family val="1"/>
      </rPr>
      <t xml:space="preserve">2. المحتوى :
</t>
    </r>
    <r>
      <rPr>
        <sz val="10"/>
        <rFont val="Arial"/>
        <family val="2"/>
      </rPr>
      <t xml:space="preserve">
</t>
    </r>
    <r>
      <rPr>
        <sz val="14"/>
        <rFont val="Times New Roman"/>
        <family val="1"/>
      </rPr>
      <t xml:space="preserve">تحتوي قاعدة البيانات على 10 جداول  لرصد الالتزامات القائمة والجديدة لعمليات التأمين في العالم و متابعة توزيعها قطاعيا وحسب المناطق ، وكذلك رصد التعويضات المدفوعة والمستردة.
</t>
    </r>
    <r>
      <rPr>
        <b/>
        <sz val="18"/>
        <color rgb="FFC00000"/>
        <rFont val="Times New Roman"/>
        <family val="1"/>
      </rPr>
      <t>الملاحظات:</t>
    </r>
    <r>
      <rPr>
        <sz val="14"/>
        <rFont val="Times New Roman"/>
        <family val="1"/>
      </rPr>
      <t xml:space="preserve">
</t>
    </r>
    <r>
      <rPr>
        <sz val="14"/>
        <color rgb="FFC00000"/>
        <rFont val="Times New Roman"/>
        <family val="1"/>
      </rPr>
      <t xml:space="preserve"> * تم رصد المؤشرات الخاصة بعام 2020 وذلك وفق تقرير تأمين إئتمانات الصادرات والاستثمار
الصادر عن إتحاد بيرن في أغسطس 2021
**  لمزيد التفاصيل يمكن الاطلاع على التقرير كاملا من خلال الرابط التالي : </t>
    </r>
    <r>
      <rPr>
        <sz val="14"/>
        <rFont val="Times New Roman"/>
        <family val="1"/>
      </rPr>
      <t xml:space="preserve">
</t>
    </r>
    <r>
      <rPr>
        <sz val="10"/>
        <rFont val="Arial"/>
        <family val="2"/>
      </rPr>
      <t xml:space="preserve">
</t>
    </r>
  </si>
  <si>
    <r>
      <rPr>
        <b/>
        <sz val="18"/>
        <rFont val="Times New Roman"/>
        <family val="1"/>
      </rPr>
      <t xml:space="preserve">
1. Data sources</t>
    </r>
    <r>
      <rPr>
        <sz val="10"/>
        <rFont val="Times New Roman"/>
        <family val="1"/>
      </rPr>
      <t xml:space="preserve">:
</t>
    </r>
    <r>
      <rPr>
        <sz val="13"/>
        <rFont val="Times New Roman"/>
        <family val="1"/>
      </rPr>
      <t xml:space="preserve">We relied only on Berne Union data released in August 2021.
</t>
    </r>
    <r>
      <rPr>
        <sz val="10"/>
        <rFont val="Times New Roman"/>
        <family val="1"/>
      </rPr>
      <t xml:space="preserve">
</t>
    </r>
    <r>
      <rPr>
        <b/>
        <sz val="18"/>
        <rFont val="Times New Roman"/>
        <family val="1"/>
      </rPr>
      <t>2. Content:</t>
    </r>
    <r>
      <rPr>
        <sz val="10"/>
        <rFont val="Times New Roman"/>
        <family val="1"/>
      </rPr>
      <t xml:space="preserve">
</t>
    </r>
    <r>
      <rPr>
        <sz val="13"/>
        <rFont val="Times New Roman"/>
        <family val="1"/>
      </rPr>
      <t xml:space="preserve">
The database contains 10 tables to monitor outstading and new business of insurance operations in the world and  and also follow the distribution by sector and by regions, as well as to monitoring paid and recovered claims.
</t>
    </r>
    <r>
      <rPr>
        <sz val="10"/>
        <rFont val="Times New Roman"/>
        <family val="1"/>
      </rPr>
      <t xml:space="preserve">
</t>
    </r>
    <r>
      <rPr>
        <b/>
        <sz val="18"/>
        <color rgb="FFC00000"/>
        <rFont val="Times New Roman"/>
        <family val="1"/>
      </rPr>
      <t>Notes :</t>
    </r>
    <r>
      <rPr>
        <sz val="10"/>
        <rFont val="Times New Roman"/>
        <family val="1"/>
      </rPr>
      <t xml:space="preserve">
</t>
    </r>
    <r>
      <rPr>
        <sz val="12"/>
        <rFont val="Times New Roman"/>
        <family val="1"/>
      </rPr>
      <t xml:space="preserve">
</t>
    </r>
    <r>
      <rPr>
        <sz val="13"/>
        <color rgb="FFC00000"/>
        <rFont val="Times New Roman"/>
        <family val="1"/>
      </rPr>
      <t>* Indicators for 2020 were monitored according to the "Export Credit and Investment Insurance Report"  issued by  Berne Union in August 2021.
** For more details, you can consult the full report in the following link:</t>
    </r>
  </si>
  <si>
    <t xml:space="preserve">المحتوى </t>
  </si>
  <si>
    <t xml:space="preserve">Content </t>
  </si>
  <si>
    <t>قاعدة بيانات مؤشرات التأمين في العالم</t>
  </si>
  <si>
    <t>Database of Global Insurance Indicators</t>
  </si>
  <si>
    <t>التزامات القطاع الخاص
Private Sector</t>
  </si>
  <si>
    <t>التزامات القطاع  العام
Public Sector</t>
  </si>
  <si>
    <t>المجموع
Total</t>
  </si>
  <si>
    <t>ائتمان صادرات المدى القصير
Short term Export credit</t>
  </si>
  <si>
    <t xml:space="preserve">ائتمان صادرات المدى المتوسط / الطويل والاستثمار
Investment &amp; Medium-Long term Export credit </t>
  </si>
  <si>
    <t>Outstanding Commitments  in 2020  (US$ million)</t>
  </si>
  <si>
    <t>التزامات الأعمال القائمة عبر الحدود لعام 2020 حسب المناطق/      Cross-border  Outstanding Commitment by regions</t>
  </si>
  <si>
    <t xml:space="preserve"> New Commitments  in 2020 / الالتزامات   الجديدة  لعام 2020</t>
  </si>
  <si>
    <t xml:space="preserve">حصة القطاعين العام والخاص من الالتزامات  القائمة عبر الحدود لعام 2020/ Public and Private Share of Outstanding 
Cross-border Commitments in 2020 </t>
  </si>
  <si>
    <t>الالتزامات  القائمة عبر الحدود لعام 2020 حسب القطاعات/      Cross-border  Outstanding Commitment by Sectors</t>
  </si>
  <si>
    <t>الالتزامات  الجديدة عبر الحدود لعام 2020 حسب المناطق/      Cross-border  New  Commitment by regions</t>
  </si>
  <si>
    <t>الالتزامات  الجديدة  عبر الحدود لعام 2020 حسب القطاعات/      Cross-border  New Commitment by Sectors</t>
  </si>
  <si>
    <t>الالتزامات  الجديدة  عبر الحدود لعام 2020 حسب الدول /      Cross-border  New Commitment by country</t>
  </si>
  <si>
    <t>Claims paid and Recoveries in 2020</t>
  </si>
  <si>
    <t>التعويضات المدفوعة والمستردة للالتزامات   عبر الحدود لعام 2020  /      Claims paid and Recoveries in 2020</t>
  </si>
  <si>
    <t>التعويضات المدفوعة والمستردة  لعام  حسب الدول 2020  /      Claims paid and Recoveries by country in 2020</t>
  </si>
  <si>
    <t xml:space="preserve"> Outstanding Commitments  in 2020 / الالتزامات   القائمة لعام 2020</t>
  </si>
  <si>
    <r>
      <rPr>
        <b/>
        <sz val="11"/>
        <color rgb="FFB34645"/>
        <rFont val="Arial"/>
        <family val="2"/>
      </rPr>
      <t>Last Update</t>
    </r>
    <r>
      <rPr>
        <b/>
        <sz val="10"/>
        <color rgb="FFB34645"/>
        <rFont val="Arial"/>
        <family val="2"/>
      </rPr>
      <t xml:space="preserve"> : September 2021
</t>
    </r>
    <r>
      <rPr>
        <b/>
        <sz val="12"/>
        <color rgb="FFB34645"/>
        <rFont val="Arial"/>
        <family val="2"/>
      </rPr>
      <t xml:space="preserve">آخر تحديث: </t>
    </r>
    <r>
      <rPr>
        <b/>
        <sz val="11"/>
        <color rgb="FFB34645"/>
        <rFont val="Arial"/>
        <family val="2"/>
      </rPr>
      <t>سبتمبر 2021</t>
    </r>
  </si>
  <si>
    <t>العودة للقائمة الرئيسية</t>
  </si>
  <si>
    <t xml:space="preserve">back to index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</si>
</sst>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6" formatCode="0.0"/>
    <numFmt numFmtId="167" formatCode="%0"/>
  </numFmts>
  <fonts count="6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i/>
      <sz val="11"/>
      <color rgb="FF070806"/>
      <name val="Verdana"/>
      <family val="2"/>
    </font>
    <font>
      <sz val="11"/>
      <color rgb="FFFF0000"/>
      <name val="Calibri"/>
      <family val="2"/>
      <scheme val="minor"/>
    </font>
    <font>
      <b/>
      <sz val="16"/>
      <color theme="0"/>
      <name val="Times New Roman"/>
      <family val="1"/>
    </font>
    <font>
      <b/>
      <sz val="11"/>
      <color theme="1"/>
      <name val="Times New Roman"/>
      <family val="1"/>
    </font>
    <font>
      <sz val="11"/>
      <color theme="1"/>
      <name val="Times New Roman"/>
      <family val="1"/>
    </font>
    <font>
      <b/>
      <sz val="14"/>
      <color theme="0"/>
      <name val="Times New Roman"/>
      <family val="1"/>
    </font>
    <font>
      <sz val="11"/>
      <color theme="0"/>
      <name val="Times New Roman"/>
      <family val="1"/>
    </font>
    <font>
      <b/>
      <sz val="11"/>
      <color theme="0"/>
      <name val="Times New Roman"/>
      <family val="1"/>
    </font>
    <font>
      <sz val="12"/>
      <color theme="1"/>
      <name val="Times New Roman"/>
      <family val="1"/>
    </font>
    <font>
      <b/>
      <sz val="10"/>
      <name val="Times New Roman"/>
      <family val="1"/>
    </font>
    <font>
      <b/>
      <sz val="15"/>
      <color theme="0"/>
      <name val="Times New Roman"/>
      <family val="1"/>
    </font>
    <font>
      <b/>
      <sz val="11"/>
      <color rgb="FFAA4643"/>
      <name val="Times New Roman"/>
      <family val="1"/>
    </font>
    <font>
      <sz val="11"/>
      <color rgb="FF000000"/>
      <name val="Calibri"/>
      <family val="2"/>
    </font>
    <font>
      <b/>
      <sz val="14"/>
      <color theme="1"/>
      <name val="Times New Roman"/>
      <family val="1"/>
    </font>
    <font>
      <b/>
      <sz val="12"/>
      <color theme="1"/>
      <name val="Times New Roman"/>
      <family val="1"/>
    </font>
    <font>
      <sz val="14"/>
      <color theme="1"/>
      <name val="Times New Roman"/>
      <family val="1"/>
    </font>
    <font>
      <b/>
      <sz val="14"/>
      <color rgb="FFAA4645"/>
      <name val="Times New Roman"/>
      <family val="1"/>
    </font>
    <font>
      <b/>
      <sz val="18"/>
      <color theme="0"/>
      <name val="Times New Roman"/>
      <family val="1"/>
    </font>
    <font>
      <b/>
      <sz val="20"/>
      <color theme="0"/>
      <name val="Times New Roman"/>
      <family val="1"/>
    </font>
    <font>
      <b/>
      <sz val="16"/>
      <color theme="1"/>
      <name val="Times New Roman"/>
      <family val="1"/>
    </font>
    <font>
      <sz val="16"/>
      <color theme="1"/>
      <name val="Times New Roman"/>
      <family val="1"/>
    </font>
    <font>
      <sz val="14"/>
      <color rgb="FF0F2441"/>
      <name val="Times New Roman"/>
      <family val="1"/>
    </font>
    <font>
      <b/>
      <sz val="14"/>
      <color theme="1"/>
      <name val="Calibri"/>
      <family val="2"/>
      <scheme val="minor"/>
    </font>
    <font>
      <b/>
      <sz val="16"/>
      <color theme="1"/>
      <name val="Calibri"/>
      <family val="2"/>
      <scheme val="minor"/>
    </font>
    <font>
      <sz val="14"/>
      <color theme="1"/>
      <name val="Calibri"/>
      <family val="2"/>
      <scheme val="minor"/>
    </font>
    <font>
      <b/>
      <sz val="14"/>
      <color theme="1"/>
      <name val="Gill Sans MT"/>
      <family val="2"/>
    </font>
    <font>
      <b/>
      <sz val="18"/>
      <color theme="1"/>
      <name val="Times New Roman"/>
      <family val="1"/>
    </font>
    <font>
      <b/>
      <sz val="14"/>
      <color rgb="FFAA4643"/>
      <name val="Times New Roman"/>
      <family val="1"/>
    </font>
    <font>
      <b/>
      <sz val="16"/>
      <color rgb="FFAA4643"/>
      <name val="Times New Roman"/>
      <family val="1"/>
    </font>
    <font>
      <sz val="14"/>
      <color rgb="FF221E1F"/>
      <name val="Times New Roman"/>
      <family val="1"/>
    </font>
    <font>
      <b/>
      <sz val="18"/>
      <color rgb="FFAA4643"/>
      <name val="Times New Roman"/>
      <family val="1"/>
    </font>
    <font>
      <sz val="16"/>
      <color theme="1"/>
      <name val="Calibri"/>
      <family val="2"/>
      <scheme val="minor"/>
    </font>
    <font>
      <sz val="20"/>
      <color theme="1"/>
      <name val="Calibri"/>
      <family val="2"/>
      <scheme val="minor"/>
    </font>
    <font>
      <b/>
      <sz val="16"/>
      <name val="Times New Roman"/>
      <family val="1"/>
    </font>
    <font>
      <sz val="14"/>
      <name val="Times New Roman"/>
      <family val="1"/>
    </font>
    <font>
      <b/>
      <sz val="14"/>
      <name val="Times New Roman"/>
      <family val="1"/>
    </font>
    <font>
      <sz val="10"/>
      <name val="Arial"/>
      <family val="2"/>
    </font>
    <font>
      <sz val="10"/>
      <name val="Times New Roman"/>
      <family val="1"/>
    </font>
    <font>
      <b/>
      <sz val="18"/>
      <name val="Times New Roman"/>
      <family val="1"/>
    </font>
    <font>
      <sz val="13"/>
      <name val="Times New Roman"/>
      <family val="1"/>
    </font>
    <font>
      <b/>
      <sz val="18"/>
      <color rgb="FFC00000"/>
      <name val="Times New Roman"/>
      <family val="1"/>
    </font>
    <font>
      <sz val="12"/>
      <name val="Times New Roman"/>
      <family val="1"/>
    </font>
    <font>
      <sz val="13"/>
      <color rgb="FFC00000"/>
      <name val="Times New Roman"/>
      <family val="1"/>
    </font>
    <font>
      <sz val="10"/>
      <name val="Arial"/>
      <family val="1"/>
    </font>
    <font>
      <sz val="16"/>
      <name val="Times New Roman"/>
      <family val="1"/>
    </font>
    <font>
      <sz val="16"/>
      <name val="Arial"/>
      <family val="2"/>
    </font>
    <font>
      <sz val="14"/>
      <color rgb="FFC00000"/>
      <name val="Times New Roman"/>
      <family val="1"/>
    </font>
    <font>
      <sz val="13"/>
      <color theme="1"/>
      <name val="Times New Roman"/>
      <family val="1"/>
    </font>
    <font>
      <u/>
      <sz val="11"/>
      <color theme="10"/>
      <name val="Calibri"/>
      <family val="2"/>
      <scheme val="minor"/>
    </font>
    <font>
      <sz val="9"/>
      <name val="Arial"/>
      <family val="2"/>
    </font>
    <font>
      <u/>
      <sz val="10"/>
      <color rgb="FF7030A0"/>
      <name val="Calibri"/>
      <family val="2"/>
      <scheme val="minor"/>
    </font>
    <font>
      <b/>
      <sz val="10"/>
      <color rgb="FFB34645"/>
      <name val="Arial"/>
      <family val="2"/>
    </font>
    <font>
      <b/>
      <sz val="11"/>
      <color rgb="FFB34645"/>
      <name val="Arial"/>
      <family val="2"/>
    </font>
    <font>
      <b/>
      <sz val="12"/>
      <color rgb="FFB34645"/>
      <name val="Arial"/>
      <family val="2"/>
    </font>
    <font>
      <b/>
      <sz val="20"/>
      <name val="Times New Roman"/>
      <family val="1"/>
    </font>
    <font>
      <b/>
      <i/>
      <sz val="11"/>
      <color theme="1"/>
      <name val="Times New Roman"/>
      <family val="1"/>
    </font>
    <font>
      <u/>
      <sz val="10"/>
      <color theme="10"/>
      <name val="Arial"/>
      <family val="2"/>
    </font>
    <font>
      <b/>
      <i/>
      <sz val="11"/>
      <name val="Times New Roman"/>
      <family val="1"/>
    </font>
    <font>
      <b/>
      <i/>
      <sz val="11"/>
      <color theme="0" tint="-0.499984740745262"/>
      <name val="Times New Roman"/>
      <family val="1"/>
    </font>
    <font>
      <sz val="10"/>
      <color theme="1"/>
      <name val="Calibri"/>
      <family val="2"/>
      <scheme val="minor"/>
    </font>
    <font>
      <b/>
      <sz val="12"/>
      <name val="Times New Roman"/>
      <family val="1"/>
    </font>
    <font>
      <b/>
      <sz val="12"/>
      <color rgb="FFAA4643"/>
      <name val="Times New Roman"/>
      <family val="1"/>
    </font>
    <font>
      <b/>
      <sz val="12"/>
      <color theme="0"/>
      <name val="Times New Roman"/>
      <family val="1"/>
    </font>
    <font>
      <b/>
      <i/>
      <u/>
      <sz val="11"/>
      <color theme="1" tint="0.499984740745262"/>
      <name val="Times New Roman"/>
      <family val="1"/>
    </font>
    <font>
      <b/>
      <i/>
      <u/>
      <sz val="11"/>
      <color theme="1" tint="0.249977111117893"/>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BDBD"/>
        <bgColor indexed="64"/>
      </patternFill>
    </fill>
    <fill>
      <patternFill patternType="solid">
        <fgColor theme="2" tint="-0.499984740745262"/>
        <bgColor indexed="64"/>
      </patternFill>
    </fill>
  </fills>
  <borders count="62">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theme="0" tint="-0.34998626667073579"/>
      </bottom>
      <diagonal/>
    </border>
    <border>
      <left/>
      <right style="thin">
        <color indexed="64"/>
      </right>
      <top/>
      <bottom/>
      <diagonal/>
    </border>
    <border>
      <left/>
      <right/>
      <top style="thin">
        <color rgb="FF559FD3"/>
      </top>
      <bottom/>
      <diagonal/>
    </border>
    <border>
      <left/>
      <right style="thin">
        <color theme="0" tint="-0.14996795556505021"/>
      </right>
      <top/>
      <bottom style="thin">
        <color theme="0" tint="-0.14996795556505021"/>
      </bottom>
      <diagonal/>
    </border>
    <border>
      <left/>
      <right/>
      <top style="thin">
        <color theme="0" tint="-0.34998626667073579"/>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top style="thin">
        <color theme="0" tint="-0.14996795556505021"/>
      </top>
      <bottom/>
      <diagonal/>
    </border>
    <border>
      <left style="thin">
        <color theme="0" tint="-0.14996795556505021"/>
      </left>
      <right/>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style="thin">
        <color theme="0" tint="-0.14993743705557422"/>
      </right>
      <top/>
      <bottom/>
      <diagonal/>
    </border>
    <border>
      <left style="thin">
        <color theme="0" tint="-0.14996795556505021"/>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3743705557422"/>
      </left>
      <right/>
      <top/>
      <bottom/>
      <diagonal/>
    </border>
    <border>
      <left/>
      <right style="thin">
        <color theme="0" tint="-0.14990691854609822"/>
      </right>
      <top/>
      <bottom/>
      <diagonal/>
    </border>
    <border>
      <left style="thin">
        <color theme="0" tint="-0.14993743705557422"/>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8764000366222"/>
      </right>
      <top/>
      <bottom/>
      <diagonal/>
    </border>
    <border>
      <left style="thin">
        <color theme="0" tint="-0.14990691854609822"/>
      </left>
      <right/>
      <top/>
      <bottom style="thin">
        <color theme="0" tint="-0.1498764000366222"/>
      </bottom>
      <diagonal/>
    </border>
    <border>
      <left/>
      <right style="thin">
        <color theme="0" tint="-0.1498764000366222"/>
      </right>
      <top/>
      <bottom style="thin">
        <color theme="0" tint="-0.1498764000366222"/>
      </bottom>
      <diagonal/>
    </border>
    <border>
      <left/>
      <right style="thin">
        <color theme="0" tint="-0.14993743705557422"/>
      </right>
      <top style="thin">
        <color theme="0" tint="-0.14996795556505021"/>
      </top>
      <bottom style="thin">
        <color theme="0" tint="-0.14996795556505021"/>
      </bottom>
      <diagonal/>
    </border>
    <border>
      <left style="thin">
        <color theme="0" tint="-0.1498764000366222"/>
      </left>
      <right/>
      <top/>
      <bottom/>
      <diagonal/>
    </border>
    <border>
      <left/>
      <right style="thin">
        <color theme="0" tint="-0.1498458815271462"/>
      </right>
      <top/>
      <bottom/>
      <diagonal/>
    </border>
    <border>
      <left style="thin">
        <color theme="0" tint="-0.1498764000366222"/>
      </left>
      <right/>
      <top/>
      <bottom style="thin">
        <color theme="0" tint="-0.1498458815271462"/>
      </bottom>
      <diagonal/>
    </border>
    <border>
      <left/>
      <right style="thin">
        <color theme="0" tint="-0.1498458815271462"/>
      </right>
      <top/>
      <bottom style="thin">
        <color theme="0" tint="-0.1498458815271462"/>
      </bottom>
      <diagonal/>
    </border>
    <border>
      <left style="thin">
        <color theme="0" tint="-0.14996795556505021"/>
      </left>
      <right style="thin">
        <color theme="0" tint="-0.14996795556505021"/>
      </right>
      <top style="thin">
        <color theme="0" tint="-0.14996795556505021"/>
      </top>
      <bottom/>
      <diagonal/>
    </border>
    <border>
      <left/>
      <right style="thin">
        <color theme="0" tint="-0.14993743705557422"/>
      </right>
      <top/>
      <bottom style="thin">
        <color theme="0" tint="-0.14996795556505021"/>
      </bottom>
      <diagonal/>
    </border>
    <border>
      <left style="thin">
        <color theme="0" tint="-0.34998626667073579"/>
      </left>
      <right style="thin">
        <color theme="0" tint="-0.14996795556505021"/>
      </right>
      <top style="thin">
        <color theme="0" tint="-0.34998626667073579"/>
      </top>
      <bottom/>
      <diagonal/>
    </border>
    <border>
      <left style="thin">
        <color theme="0" tint="-0.14996795556505021"/>
      </left>
      <right style="thin">
        <color theme="0" tint="-0.14996795556505021"/>
      </right>
      <top style="thin">
        <color theme="0" tint="-0.34998626667073579"/>
      </top>
      <bottom/>
      <diagonal/>
    </border>
    <border>
      <left style="thin">
        <color theme="0" tint="-0.14996795556505021"/>
      </left>
      <right/>
      <top style="thin">
        <color theme="0" tint="-0.34998626667073579"/>
      </top>
      <bottom/>
      <diagonal/>
    </border>
    <border>
      <left/>
      <right/>
      <top style="thin">
        <color indexed="64"/>
      </top>
      <bottom/>
      <diagonal/>
    </border>
    <border>
      <left/>
      <right/>
      <top/>
      <bottom style="thin">
        <color theme="0" tint="-0.14996795556505021"/>
      </bottom>
      <diagonal/>
    </border>
    <border>
      <left style="thin">
        <color theme="0" tint="-0.14993743705557422"/>
      </left>
      <right/>
      <top/>
      <bottom style="thin">
        <color theme="0" tint="-0.1499679555650502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s>
  <cellStyleXfs count="6">
    <xf numFmtId="0" fontId="0" fillId="0" borderId="0"/>
    <xf numFmtId="9" fontId="1" fillId="0" borderId="0" applyFont="0" applyFill="0" applyBorder="0" applyAlignment="0" applyProtection="0"/>
    <xf numFmtId="0" fontId="16" fillId="0" borderId="0"/>
    <xf numFmtId="0" fontId="40" fillId="0" borderId="0"/>
    <xf numFmtId="0" fontId="52" fillId="0" borderId="0" applyNumberFormat="0" applyFill="0" applyBorder="0" applyAlignment="0" applyProtection="0"/>
    <xf numFmtId="0" fontId="60" fillId="0" borderId="0" applyNumberFormat="0" applyFill="0" applyBorder="0" applyAlignment="0" applyProtection="0"/>
  </cellStyleXfs>
  <cellXfs count="289">
    <xf numFmtId="0" fontId="0" fillId="0" borderId="0" xfId="0"/>
    <xf numFmtId="0" fontId="0" fillId="0" borderId="0" xfId="0" applyAlignment="1">
      <alignment horizontal="center" vertical="center"/>
    </xf>
    <xf numFmtId="3" fontId="0" fillId="0" borderId="0" xfId="0" applyNumberFormat="1"/>
    <xf numFmtId="0" fontId="2" fillId="0" borderId="0" xfId="0" applyFont="1"/>
    <xf numFmtId="0" fontId="3" fillId="0" borderId="0" xfId="0" applyFont="1"/>
    <xf numFmtId="0" fontId="0" fillId="0" borderId="0" xfId="0" applyAlignment="1">
      <alignment vertical="center" wrapText="1"/>
    </xf>
    <xf numFmtId="0" fontId="0" fillId="0" borderId="0" xfId="0" applyAlignment="1">
      <alignment vertical="center"/>
    </xf>
    <xf numFmtId="9" fontId="0" fillId="0" borderId="0" xfId="0" applyNumberFormat="1"/>
    <xf numFmtId="2" fontId="0" fillId="0" borderId="0" xfId="0" applyNumberFormat="1"/>
    <xf numFmtId="0" fontId="5" fillId="0" borderId="0" xfId="0" applyFont="1"/>
    <xf numFmtId="0" fontId="12" fillId="0" borderId="0" xfId="0" applyFont="1"/>
    <xf numFmtId="0" fontId="8" fillId="0" borderId="0" xfId="0" applyFont="1" applyAlignment="1">
      <alignment vertical="center"/>
    </xf>
    <xf numFmtId="0" fontId="8" fillId="3" borderId="0" xfId="0" applyFont="1" applyFill="1" applyBorder="1" applyAlignment="1">
      <alignment horizontal="center" vertical="center"/>
    </xf>
    <xf numFmtId="0" fontId="7" fillId="0" borderId="0" xfId="0" applyFont="1"/>
    <xf numFmtId="0" fontId="8" fillId="3" borderId="0" xfId="0" applyFont="1" applyFill="1" applyBorder="1"/>
    <xf numFmtId="9" fontId="12" fillId="0" borderId="0" xfId="0" applyNumberFormat="1" applyFont="1"/>
    <xf numFmtId="166" fontId="8" fillId="3" borderId="0" xfId="0" applyNumberFormat="1" applyFont="1" applyFill="1" applyBorder="1" applyAlignment="1">
      <alignment horizontal="center" vertical="center"/>
    </xf>
    <xf numFmtId="9" fontId="8" fillId="3" borderId="5" xfId="1" applyFont="1" applyFill="1" applyBorder="1" applyAlignment="1">
      <alignment horizontal="center" vertical="center"/>
    </xf>
    <xf numFmtId="0" fontId="10" fillId="3" borderId="1" xfId="0" applyFont="1" applyFill="1" applyBorder="1"/>
    <xf numFmtId="0" fontId="10" fillId="3" borderId="3" xfId="0" applyFont="1" applyFill="1" applyBorder="1"/>
    <xf numFmtId="0" fontId="8" fillId="3" borderId="1" xfId="0" applyFont="1" applyFill="1" applyBorder="1"/>
    <xf numFmtId="0" fontId="8" fillId="3" borderId="3" xfId="0" applyFont="1" applyFill="1" applyBorder="1"/>
    <xf numFmtId="166" fontId="8" fillId="3" borderId="1" xfId="0" applyNumberFormat="1" applyFont="1" applyFill="1" applyBorder="1" applyAlignment="1">
      <alignment horizontal="center" vertical="center"/>
    </xf>
    <xf numFmtId="9" fontId="8" fillId="3" borderId="3" xfId="1" applyFont="1" applyFill="1" applyBorder="1" applyAlignment="1">
      <alignment horizontal="center" vertical="center"/>
    </xf>
    <xf numFmtId="0" fontId="8" fillId="3" borderId="1" xfId="0" applyFont="1" applyFill="1" applyBorder="1" applyAlignment="1">
      <alignment horizontal="center" vertical="center"/>
    </xf>
    <xf numFmtId="1" fontId="8" fillId="3" borderId="0" xfId="0" applyNumberFormat="1" applyFont="1" applyFill="1" applyBorder="1" applyAlignment="1">
      <alignment horizontal="center" vertical="center"/>
    </xf>
    <xf numFmtId="0" fontId="8" fillId="3" borderId="39" xfId="0" applyFont="1" applyFill="1" applyBorder="1" applyAlignment="1">
      <alignment horizontal="center" vertical="center"/>
    </xf>
    <xf numFmtId="9" fontId="8" fillId="3" borderId="52" xfId="1" applyFont="1" applyFill="1" applyBorder="1" applyAlignment="1">
      <alignment horizontal="center" vertical="center"/>
    </xf>
    <xf numFmtId="0" fontId="11" fillId="5" borderId="39" xfId="0" applyFont="1" applyFill="1" applyBorder="1" applyAlignment="1">
      <alignment horizontal="center" vertical="center"/>
    </xf>
    <xf numFmtId="9" fontId="11" fillId="5" borderId="52" xfId="0" applyNumberFormat="1" applyFont="1" applyFill="1" applyBorder="1" applyAlignment="1">
      <alignment horizontal="center" vertical="center"/>
    </xf>
    <xf numFmtId="3" fontId="11" fillId="5" borderId="39" xfId="0" applyNumberFormat="1" applyFont="1" applyFill="1" applyBorder="1" applyAlignment="1">
      <alignment horizontal="center" vertical="center"/>
    </xf>
    <xf numFmtId="0" fontId="11" fillId="5" borderId="48" xfId="0" applyFont="1" applyFill="1" applyBorder="1" applyAlignment="1">
      <alignment horizontal="center" vertical="center"/>
    </xf>
    <xf numFmtId="9" fontId="11" fillId="5" borderId="49" xfId="0" applyNumberFormat="1" applyFont="1" applyFill="1" applyBorder="1" applyAlignment="1">
      <alignment horizontal="center" vertical="center"/>
    </xf>
    <xf numFmtId="0" fontId="11" fillId="5" borderId="51" xfId="0" applyFont="1" applyFill="1" applyBorder="1" applyAlignment="1">
      <alignment horizontal="right" vertical="center" indent="1"/>
    </xf>
    <xf numFmtId="0" fontId="8" fillId="3" borderId="2" xfId="0" applyFont="1" applyFill="1" applyBorder="1" applyAlignment="1">
      <alignment horizontal="right" indent="1"/>
    </xf>
    <xf numFmtId="0" fontId="10" fillId="3" borderId="50" xfId="0" applyFont="1" applyFill="1" applyBorder="1" applyAlignment="1">
      <alignment horizontal="right" indent="1"/>
    </xf>
    <xf numFmtId="0" fontId="8" fillId="3" borderId="50" xfId="0" applyFont="1" applyFill="1" applyBorder="1" applyAlignment="1">
      <alignment horizontal="right" indent="1"/>
    </xf>
    <xf numFmtId="0" fontId="0" fillId="0" borderId="0" xfId="0" applyAlignment="1">
      <alignment horizontal="right" indent="1"/>
    </xf>
    <xf numFmtId="0" fontId="11" fillId="5" borderId="47" xfId="0" applyFont="1" applyFill="1" applyBorder="1" applyAlignment="1">
      <alignment horizontal="right" vertical="center" indent="1"/>
    </xf>
    <xf numFmtId="0" fontId="8" fillId="3" borderId="51" xfId="0" applyFont="1" applyFill="1" applyBorder="1" applyAlignment="1">
      <alignment horizontal="right" indent="1"/>
    </xf>
    <xf numFmtId="0" fontId="12" fillId="0" borderId="0" xfId="0" applyFont="1" applyAlignment="1">
      <alignment horizontal="right" indent="1"/>
    </xf>
    <xf numFmtId="0" fontId="15" fillId="2" borderId="46"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0" xfId="0" applyFont="1" applyFill="1" applyBorder="1" applyAlignment="1">
      <alignment horizontal="center" vertical="center" wrapText="1"/>
    </xf>
    <xf numFmtId="1" fontId="11" fillId="5" borderId="39" xfId="0" applyNumberFormat="1" applyFont="1" applyFill="1" applyBorder="1" applyAlignment="1">
      <alignment horizontal="center" vertical="center"/>
    </xf>
    <xf numFmtId="4" fontId="0" fillId="0" borderId="0" xfId="0" applyNumberFormat="1"/>
    <xf numFmtId="166" fontId="0" fillId="0" borderId="0" xfId="0" applyNumberFormat="1"/>
    <xf numFmtId="1" fontId="0" fillId="0" borderId="0" xfId="0" applyNumberFormat="1" applyAlignment="1">
      <alignment horizontal="center" vertical="center"/>
    </xf>
    <xf numFmtId="1" fontId="0" fillId="0" borderId="0" xfId="0" applyNumberFormat="1"/>
    <xf numFmtId="9" fontId="8" fillId="3" borderId="3" xfId="0" applyNumberFormat="1" applyFont="1" applyFill="1" applyBorder="1"/>
    <xf numFmtId="0" fontId="0" fillId="0" borderId="0" xfId="0" applyNumberFormat="1" applyAlignment="1">
      <alignment horizontal="center" vertical="center"/>
    </xf>
    <xf numFmtId="0" fontId="8" fillId="0" borderId="0" xfId="0" applyNumberFormat="1" applyFont="1"/>
    <xf numFmtId="0" fontId="0" fillId="0" borderId="0" xfId="0" applyNumberFormat="1"/>
    <xf numFmtId="0" fontId="15" fillId="2" borderId="0" xfId="0" applyFont="1" applyFill="1" applyBorder="1" applyAlignment="1">
      <alignment horizontal="center" vertical="center" wrapText="1" readingOrder="1"/>
    </xf>
    <xf numFmtId="164" fontId="0" fillId="0" borderId="0" xfId="0" applyNumberFormat="1"/>
    <xf numFmtId="0" fontId="20" fillId="4" borderId="53" xfId="0" applyFont="1" applyFill="1" applyBorder="1" applyAlignment="1">
      <alignment horizontal="right" vertical="center"/>
    </xf>
    <xf numFmtId="0" fontId="20" fillId="4" borderId="53" xfId="0" applyFont="1" applyFill="1" applyBorder="1" applyAlignment="1">
      <alignment horizontal="center" vertical="center" wrapText="1"/>
    </xf>
    <xf numFmtId="0" fontId="20" fillId="4" borderId="53" xfId="0" applyFont="1" applyFill="1" applyBorder="1" applyAlignment="1">
      <alignment horizontal="left" vertical="center"/>
    </xf>
    <xf numFmtId="0" fontId="19" fillId="0" borderId="53" xfId="0" applyFont="1" applyBorder="1" applyAlignment="1">
      <alignment vertical="center"/>
    </xf>
    <xf numFmtId="0" fontId="19" fillId="0" borderId="53" xfId="0" applyNumberFormat="1" applyFont="1" applyBorder="1" applyAlignment="1">
      <alignment horizontal="center" vertical="center"/>
    </xf>
    <xf numFmtId="166" fontId="19" fillId="0" borderId="53" xfId="0" applyNumberFormat="1" applyFont="1" applyBorder="1" applyAlignment="1">
      <alignment horizontal="center" vertical="center"/>
    </xf>
    <xf numFmtId="0" fontId="17" fillId="0" borderId="53" xfId="0" applyFont="1" applyBorder="1" applyAlignment="1">
      <alignment vertical="center"/>
    </xf>
    <xf numFmtId="0" fontId="17" fillId="0" borderId="53" xfId="0" applyNumberFormat="1" applyFont="1" applyBorder="1" applyAlignment="1">
      <alignment horizontal="center" vertical="center"/>
    </xf>
    <xf numFmtId="166" fontId="17" fillId="0" borderId="53" xfId="0" applyNumberFormat="1" applyFont="1" applyBorder="1" applyAlignment="1">
      <alignment horizontal="center" vertical="center"/>
    </xf>
    <xf numFmtId="0" fontId="21" fillId="5" borderId="53" xfId="0" applyFont="1" applyFill="1" applyBorder="1"/>
    <xf numFmtId="0" fontId="21" fillId="5" borderId="53" xfId="0" applyNumberFormat="1" applyFont="1" applyFill="1" applyBorder="1" applyAlignment="1">
      <alignment horizontal="center" vertical="center"/>
    </xf>
    <xf numFmtId="0" fontId="21" fillId="5" borderId="53" xfId="0" applyFont="1" applyFill="1" applyBorder="1" applyAlignment="1">
      <alignment horizontal="center" vertical="center"/>
    </xf>
    <xf numFmtId="0" fontId="20" fillId="4" borderId="53" xfId="0" applyFont="1" applyFill="1" applyBorder="1" applyAlignment="1">
      <alignment vertical="center"/>
    </xf>
    <xf numFmtId="167" fontId="24" fillId="3" borderId="53" xfId="0" applyNumberFormat="1" applyFont="1" applyFill="1" applyBorder="1" applyAlignment="1">
      <alignment horizontal="center" vertical="center"/>
    </xf>
    <xf numFmtId="167" fontId="23" fillId="3" borderId="53" xfId="0" applyNumberFormat="1" applyFont="1" applyFill="1" applyBorder="1" applyAlignment="1">
      <alignment horizontal="center" vertical="center"/>
    </xf>
    <xf numFmtId="0" fontId="25" fillId="2" borderId="0" xfId="0" applyFont="1" applyFill="1" applyBorder="1" applyAlignment="1">
      <alignment horizontal="right" vertical="center" wrapText="1"/>
    </xf>
    <xf numFmtId="0" fontId="19" fillId="2" borderId="14" xfId="0" applyNumberFormat="1" applyFont="1" applyFill="1" applyBorder="1" applyAlignment="1">
      <alignment horizontal="center" vertical="center" wrapText="1"/>
    </xf>
    <xf numFmtId="167" fontId="19" fillId="2" borderId="16" xfId="1" applyNumberFormat="1" applyFont="1" applyFill="1" applyBorder="1" applyAlignment="1">
      <alignment horizontal="center" vertical="center" readingOrder="1"/>
    </xf>
    <xf numFmtId="167" fontId="19" fillId="2" borderId="18" xfId="1" applyNumberFormat="1" applyFont="1" applyFill="1" applyBorder="1" applyAlignment="1">
      <alignment horizontal="center" vertical="center" readingOrder="1"/>
    </xf>
    <xf numFmtId="0" fontId="19" fillId="2" borderId="21" xfId="0" applyNumberFormat="1" applyFont="1" applyFill="1" applyBorder="1" applyAlignment="1">
      <alignment horizontal="center" vertical="center" wrapText="1"/>
    </xf>
    <xf numFmtId="167" fontId="19" fillId="2" borderId="22" xfId="1" applyNumberFormat="1" applyFont="1" applyFill="1" applyBorder="1" applyAlignment="1">
      <alignment horizontal="center" vertical="center" readingOrder="1"/>
    </xf>
    <xf numFmtId="0" fontId="19" fillId="2" borderId="25" xfId="0" applyNumberFormat="1" applyFont="1" applyFill="1" applyBorder="1" applyAlignment="1">
      <alignment horizontal="center" vertical="center" wrapText="1"/>
    </xf>
    <xf numFmtId="167" fontId="19" fillId="2" borderId="26" xfId="1" applyNumberFormat="1" applyFont="1" applyFill="1" applyBorder="1" applyAlignment="1">
      <alignment horizontal="center" vertical="center" readingOrder="1"/>
    </xf>
    <xf numFmtId="0" fontId="19" fillId="2" borderId="30" xfId="0" applyNumberFormat="1" applyFont="1" applyFill="1" applyBorder="1" applyAlignment="1">
      <alignment horizontal="center" vertical="center" wrapText="1"/>
    </xf>
    <xf numFmtId="167" fontId="19" fillId="2" borderId="31" xfId="1" applyNumberFormat="1" applyFont="1" applyFill="1" applyBorder="1" applyAlignment="1">
      <alignment horizontal="center" vertical="center" readingOrder="1"/>
    </xf>
    <xf numFmtId="0" fontId="19" fillId="2" borderId="0" xfId="0" applyFont="1" applyFill="1" applyAlignment="1">
      <alignment vertical="center"/>
    </xf>
    <xf numFmtId="0" fontId="12" fillId="0" borderId="0" xfId="0" applyFont="1" applyAlignment="1">
      <alignment vertical="center"/>
    </xf>
    <xf numFmtId="0" fontId="25" fillId="3" borderId="0" xfId="0" applyFont="1" applyFill="1" applyBorder="1" applyAlignment="1">
      <alignment horizontal="right" vertical="center" wrapText="1"/>
    </xf>
    <xf numFmtId="0" fontId="19" fillId="3" borderId="14" xfId="0" applyNumberFormat="1" applyFont="1" applyFill="1" applyBorder="1" applyAlignment="1">
      <alignment horizontal="center" vertical="center" wrapText="1"/>
    </xf>
    <xf numFmtId="167" fontId="19" fillId="3" borderId="16" xfId="1" applyNumberFormat="1" applyFont="1" applyFill="1" applyBorder="1" applyAlignment="1">
      <alignment horizontal="center" vertical="center" readingOrder="1"/>
    </xf>
    <xf numFmtId="167" fontId="19" fillId="3" borderId="18" xfId="1" applyNumberFormat="1" applyFont="1" applyFill="1" applyBorder="1" applyAlignment="1">
      <alignment horizontal="center" vertical="center" readingOrder="1"/>
    </xf>
    <xf numFmtId="0" fontId="19" fillId="3" borderId="21" xfId="0" applyNumberFormat="1" applyFont="1" applyFill="1" applyBorder="1" applyAlignment="1">
      <alignment horizontal="center" vertical="center" wrapText="1"/>
    </xf>
    <xf numFmtId="167" fontId="19" fillId="3" borderId="22" xfId="1" applyNumberFormat="1" applyFont="1" applyFill="1" applyBorder="1" applyAlignment="1">
      <alignment horizontal="center" vertical="center" readingOrder="1"/>
    </xf>
    <xf numFmtId="0" fontId="19" fillId="3" borderId="25" xfId="0" applyNumberFormat="1" applyFont="1" applyFill="1" applyBorder="1" applyAlignment="1">
      <alignment horizontal="center" vertical="center" wrapText="1"/>
    </xf>
    <xf numFmtId="167" fontId="19" fillId="3" borderId="26" xfId="1" applyNumberFormat="1" applyFont="1" applyFill="1" applyBorder="1" applyAlignment="1">
      <alignment horizontal="center" vertical="center" readingOrder="1"/>
    </xf>
    <xf numFmtId="0" fontId="19" fillId="3" borderId="30" xfId="0" applyNumberFormat="1" applyFont="1" applyFill="1" applyBorder="1" applyAlignment="1">
      <alignment horizontal="center" vertical="center" wrapText="1"/>
    </xf>
    <xf numFmtId="167" fontId="19" fillId="3" borderId="31" xfId="1" applyNumberFormat="1" applyFont="1" applyFill="1" applyBorder="1" applyAlignment="1">
      <alignment horizontal="center" vertical="center" readingOrder="1"/>
    </xf>
    <xf numFmtId="0" fontId="19" fillId="0" borderId="0" xfId="0" applyFont="1" applyAlignment="1">
      <alignment vertical="center"/>
    </xf>
    <xf numFmtId="0" fontId="20" fillId="4" borderId="0" xfId="0" applyFont="1" applyFill="1" applyBorder="1" applyAlignment="1">
      <alignment horizontal="center" vertical="center" wrapText="1"/>
    </xf>
    <xf numFmtId="0" fontId="26" fillId="0" borderId="0" xfId="0" applyFont="1"/>
    <xf numFmtId="0" fontId="6" fillId="5" borderId="0" xfId="0" applyFont="1" applyFill="1" applyBorder="1" applyAlignment="1">
      <alignment horizontal="right" wrapText="1"/>
    </xf>
    <xf numFmtId="0" fontId="6" fillId="5" borderId="17" xfId="0" applyNumberFormat="1" applyFont="1" applyFill="1" applyBorder="1" applyAlignment="1">
      <alignment horizontal="center" vertical="center" wrapText="1"/>
    </xf>
    <xf numFmtId="167" fontId="6" fillId="5" borderId="7" xfId="1" applyNumberFormat="1" applyFont="1" applyFill="1" applyBorder="1" applyAlignment="1">
      <alignment horizontal="center" vertical="center" readingOrder="1"/>
    </xf>
    <xf numFmtId="0" fontId="6" fillId="5" borderId="19" xfId="0" applyNumberFormat="1" applyFont="1" applyFill="1" applyBorder="1" applyAlignment="1">
      <alignment horizontal="center" vertical="center" wrapText="1"/>
    </xf>
    <xf numFmtId="167" fontId="6" fillId="5" borderId="20" xfId="1" applyNumberFormat="1" applyFont="1" applyFill="1" applyBorder="1" applyAlignment="1">
      <alignment horizontal="center" vertical="center" readingOrder="1"/>
    </xf>
    <xf numFmtId="0" fontId="6" fillId="5" borderId="23" xfId="0" applyNumberFormat="1" applyFont="1" applyFill="1" applyBorder="1" applyAlignment="1">
      <alignment horizontal="center" vertical="center" wrapText="1"/>
    </xf>
    <xf numFmtId="167" fontId="6" fillId="5" borderId="24" xfId="1" applyNumberFormat="1" applyFont="1" applyFill="1" applyBorder="1" applyAlignment="1">
      <alignment horizontal="center" vertical="center" readingOrder="1"/>
    </xf>
    <xf numFmtId="0" fontId="6" fillId="5" borderId="27" xfId="0" applyNumberFormat="1" applyFont="1" applyFill="1" applyBorder="1" applyAlignment="1">
      <alignment horizontal="center" vertical="center" wrapText="1"/>
    </xf>
    <xf numFmtId="167" fontId="6" fillId="5" borderId="28" xfId="1" applyNumberFormat="1" applyFont="1" applyFill="1" applyBorder="1" applyAlignment="1">
      <alignment horizontal="center" vertical="center" readingOrder="1"/>
    </xf>
    <xf numFmtId="0" fontId="6" fillId="5" borderId="32" xfId="0" applyNumberFormat="1" applyFont="1" applyFill="1" applyBorder="1" applyAlignment="1">
      <alignment horizontal="center" vertical="center" wrapText="1"/>
    </xf>
    <xf numFmtId="167" fontId="6" fillId="5" borderId="33" xfId="1" applyNumberFormat="1" applyFont="1" applyFill="1" applyBorder="1" applyAlignment="1">
      <alignment horizontal="center" vertical="center" readingOrder="1"/>
    </xf>
    <xf numFmtId="0" fontId="6" fillId="5" borderId="29" xfId="0" applyFont="1" applyFill="1" applyBorder="1" applyAlignment="1">
      <alignment horizontal="left" vertical="center"/>
    </xf>
    <xf numFmtId="0" fontId="27" fillId="0" borderId="0" xfId="0" applyFont="1"/>
    <xf numFmtId="0" fontId="8" fillId="3" borderId="0" xfId="0" applyFont="1" applyFill="1" applyAlignment="1">
      <alignment vertical="center"/>
    </xf>
    <xf numFmtId="0" fontId="25" fillId="7" borderId="0" xfId="0" applyFont="1" applyFill="1" applyBorder="1" applyAlignment="1">
      <alignment horizontal="right" vertical="center" wrapText="1"/>
    </xf>
    <xf numFmtId="0" fontId="19" fillId="7" borderId="14" xfId="0" applyNumberFormat="1" applyFont="1" applyFill="1" applyBorder="1" applyAlignment="1">
      <alignment horizontal="center" vertical="center" wrapText="1"/>
    </xf>
    <xf numFmtId="167" fontId="19" fillId="7" borderId="16" xfId="1" applyNumberFormat="1" applyFont="1" applyFill="1" applyBorder="1" applyAlignment="1">
      <alignment horizontal="center" vertical="center" readingOrder="1"/>
    </xf>
    <xf numFmtId="167" fontId="19" fillId="7" borderId="18" xfId="1" applyNumberFormat="1" applyFont="1" applyFill="1" applyBorder="1" applyAlignment="1">
      <alignment horizontal="center" vertical="center" readingOrder="1"/>
    </xf>
    <xf numFmtId="0" fontId="19" fillId="7" borderId="21" xfId="0" applyNumberFormat="1" applyFont="1" applyFill="1" applyBorder="1" applyAlignment="1">
      <alignment horizontal="center" vertical="center" wrapText="1"/>
    </xf>
    <xf numFmtId="167" fontId="19" fillId="7" borderId="22" xfId="1" applyNumberFormat="1" applyFont="1" applyFill="1" applyBorder="1" applyAlignment="1">
      <alignment horizontal="center" vertical="center" readingOrder="1"/>
    </xf>
    <xf numFmtId="0" fontId="19" fillId="7" borderId="25" xfId="0" applyNumberFormat="1" applyFont="1" applyFill="1" applyBorder="1" applyAlignment="1">
      <alignment horizontal="center" vertical="center" wrapText="1"/>
    </xf>
    <xf numFmtId="167" fontId="19" fillId="7" borderId="26" xfId="1" applyNumberFormat="1" applyFont="1" applyFill="1" applyBorder="1" applyAlignment="1">
      <alignment horizontal="center" vertical="center" readingOrder="1"/>
    </xf>
    <xf numFmtId="0" fontId="19" fillId="7" borderId="30" xfId="0" applyNumberFormat="1" applyFont="1" applyFill="1" applyBorder="1" applyAlignment="1">
      <alignment horizontal="center" vertical="center" wrapText="1"/>
    </xf>
    <xf numFmtId="167" fontId="19" fillId="7" borderId="31" xfId="1" applyNumberFormat="1" applyFont="1" applyFill="1" applyBorder="1" applyAlignment="1">
      <alignment horizontal="center" vertical="center" readingOrder="1"/>
    </xf>
    <xf numFmtId="0" fontId="19" fillId="7" borderId="0" xfId="0" applyFont="1" applyFill="1" applyAlignment="1">
      <alignment vertical="center"/>
    </xf>
    <xf numFmtId="0" fontId="28" fillId="0" borderId="0" xfId="0" applyFont="1"/>
    <xf numFmtId="0" fontId="29" fillId="0" borderId="0" xfId="0" applyFont="1"/>
    <xf numFmtId="0" fontId="9" fillId="5" borderId="35"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15" xfId="0" applyFont="1" applyFill="1" applyBorder="1" applyAlignment="1">
      <alignment horizontal="center" vertical="center" wrapText="1"/>
    </xf>
    <xf numFmtId="1" fontId="21" fillId="5" borderId="0" xfId="0" applyNumberFormat="1" applyFont="1" applyFill="1" applyBorder="1" applyAlignment="1">
      <alignment horizontal="center" vertical="center" wrapText="1"/>
    </xf>
    <xf numFmtId="0" fontId="21" fillId="5" borderId="35" xfId="0" applyFont="1" applyFill="1" applyBorder="1" applyAlignment="1">
      <alignment horizontal="center" vertical="center"/>
    </xf>
    <xf numFmtId="0" fontId="30" fillId="0" borderId="0" xfId="0" applyFont="1"/>
    <xf numFmtId="0" fontId="33" fillId="3" borderId="0" xfId="0" applyFont="1" applyFill="1" applyBorder="1" applyAlignment="1">
      <alignment horizontal="center" vertical="center" wrapText="1"/>
    </xf>
    <xf numFmtId="1" fontId="33" fillId="3" borderId="0" xfId="0" applyNumberFormat="1" applyFont="1" applyFill="1" applyBorder="1" applyAlignment="1">
      <alignment horizontal="center" vertical="center" wrapText="1"/>
    </xf>
    <xf numFmtId="0" fontId="33" fillId="2" borderId="0" xfId="0" applyFont="1" applyFill="1" applyBorder="1" applyAlignment="1">
      <alignment horizontal="center" vertical="center" wrapText="1"/>
    </xf>
    <xf numFmtId="1" fontId="33" fillId="2" borderId="0" xfId="0" applyNumberFormat="1" applyFont="1" applyFill="1" applyBorder="1" applyAlignment="1">
      <alignment horizontal="center" vertical="center" wrapText="1"/>
    </xf>
    <xf numFmtId="0" fontId="34" fillId="4" borderId="34" xfId="0" applyFont="1" applyFill="1" applyBorder="1" applyAlignment="1">
      <alignment horizontal="center" vertical="center"/>
    </xf>
    <xf numFmtId="0" fontId="34" fillId="4" borderId="34" xfId="0" applyFont="1" applyFill="1" applyBorder="1" applyAlignment="1">
      <alignment horizontal="center" vertical="center" wrapText="1"/>
    </xf>
    <xf numFmtId="0" fontId="34" fillId="4" borderId="14" xfId="0" applyFont="1" applyFill="1" applyBorder="1" applyAlignment="1">
      <alignment horizontal="center" vertical="center"/>
    </xf>
    <xf numFmtId="0" fontId="24" fillId="3" borderId="0" xfId="0" applyFont="1" applyFill="1" applyBorder="1" applyAlignment="1">
      <alignment horizontal="right" vertical="center"/>
    </xf>
    <xf numFmtId="0" fontId="24" fillId="2" borderId="0" xfId="0" applyFont="1" applyFill="1" applyBorder="1" applyAlignment="1">
      <alignment horizontal="right" vertical="center"/>
    </xf>
    <xf numFmtId="0" fontId="24" fillId="3" borderId="0" xfId="0" applyFont="1" applyFill="1" applyBorder="1" applyAlignment="1">
      <alignment horizontal="left" vertical="center"/>
    </xf>
    <xf numFmtId="0" fontId="24" fillId="2" borderId="0" xfId="0" applyFont="1" applyFill="1" applyBorder="1" applyAlignment="1">
      <alignment horizontal="left" vertical="center"/>
    </xf>
    <xf numFmtId="0" fontId="31" fillId="4" borderId="0" xfId="0" applyFont="1" applyFill="1" applyBorder="1" applyAlignment="1">
      <alignment horizontal="right" vertical="center"/>
    </xf>
    <xf numFmtId="0" fontId="31" fillId="4" borderId="0" xfId="0" applyFont="1" applyFill="1" applyBorder="1" applyAlignment="1">
      <alignment horizontal="center" vertical="center" wrapText="1"/>
    </xf>
    <xf numFmtId="0" fontId="31" fillId="4" borderId="0" xfId="0" applyFont="1" applyFill="1" applyBorder="1" applyAlignment="1">
      <alignment horizontal="left" vertical="center"/>
    </xf>
    <xf numFmtId="0" fontId="19" fillId="0" borderId="0" xfId="0" applyFont="1" applyBorder="1" applyAlignment="1">
      <alignment vertical="center"/>
    </xf>
    <xf numFmtId="0" fontId="19" fillId="2" borderId="0" xfId="0" applyFont="1" applyFill="1" applyBorder="1" applyAlignment="1">
      <alignment vertical="center"/>
    </xf>
    <xf numFmtId="0" fontId="6" fillId="5" borderId="0" xfId="0" applyFont="1" applyFill="1" applyBorder="1" applyAlignment="1">
      <alignment vertical="center"/>
    </xf>
    <xf numFmtId="0" fontId="34" fillId="4" borderId="34" xfId="0" applyFont="1" applyFill="1" applyBorder="1" applyAlignment="1">
      <alignment horizontal="center" wrapText="1"/>
    </xf>
    <xf numFmtId="0" fontId="35" fillId="0" borderId="0" xfId="0" applyFont="1"/>
    <xf numFmtId="0" fontId="32" fillId="4" borderId="36" xfId="0" applyFont="1" applyFill="1" applyBorder="1" applyAlignment="1">
      <alignment horizontal="center" vertical="center" wrapText="1"/>
    </xf>
    <xf numFmtId="0" fontId="32" fillId="4" borderId="37"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6" fillId="0" borderId="0" xfId="0" applyFont="1"/>
    <xf numFmtId="166" fontId="19" fillId="2" borderId="18" xfId="1" applyNumberFormat="1" applyFont="1" applyFill="1" applyBorder="1" applyAlignment="1">
      <alignment horizontal="center" vertical="center" readingOrder="1"/>
    </xf>
    <xf numFmtId="166" fontId="19" fillId="3" borderId="18" xfId="1" applyNumberFormat="1" applyFont="1" applyFill="1" applyBorder="1" applyAlignment="1">
      <alignment horizontal="center" vertical="center" readingOrder="1"/>
    </xf>
    <xf numFmtId="166" fontId="19" fillId="7" borderId="18" xfId="1" applyNumberFormat="1" applyFont="1" applyFill="1" applyBorder="1" applyAlignment="1">
      <alignment horizontal="center" vertical="center" readingOrder="1"/>
    </xf>
    <xf numFmtId="166" fontId="17" fillId="2" borderId="18" xfId="1" applyNumberFormat="1" applyFont="1" applyFill="1" applyBorder="1" applyAlignment="1">
      <alignment horizontal="center" vertical="center" readingOrder="1"/>
    </xf>
    <xf numFmtId="166" fontId="17" fillId="3" borderId="18" xfId="1" applyNumberFormat="1" applyFont="1" applyFill="1" applyBorder="1" applyAlignment="1">
      <alignment horizontal="center" vertical="center" readingOrder="1"/>
    </xf>
    <xf numFmtId="166" fontId="17" fillId="7" borderId="18" xfId="1" applyNumberFormat="1" applyFont="1" applyFill="1" applyBorder="1" applyAlignment="1">
      <alignment horizontal="center" vertical="center" readingOrder="1"/>
    </xf>
    <xf numFmtId="0" fontId="37" fillId="5" borderId="0" xfId="0" applyFont="1" applyFill="1" applyBorder="1" applyAlignment="1">
      <alignment vertical="center"/>
    </xf>
    <xf numFmtId="0" fontId="31" fillId="4" borderId="0" xfId="0" applyFont="1" applyFill="1" applyBorder="1" applyAlignment="1">
      <alignment horizontal="right" vertical="center" wrapText="1"/>
    </xf>
    <xf numFmtId="0" fontId="31" fillId="4" borderId="0" xfId="0" applyFont="1" applyFill="1" applyBorder="1" applyAlignment="1">
      <alignment horizontal="left" vertical="center" wrapText="1"/>
    </xf>
    <xf numFmtId="0" fontId="19" fillId="0" borderId="0" xfId="0" applyFont="1" applyAlignment="1">
      <alignment horizontal="center" vertical="center"/>
    </xf>
    <xf numFmtId="0" fontId="39" fillId="2" borderId="30" xfId="0" applyNumberFormat="1" applyFont="1" applyFill="1" applyBorder="1" applyAlignment="1">
      <alignment horizontal="center" vertical="center" wrapText="1"/>
    </xf>
    <xf numFmtId="0" fontId="39" fillId="3" borderId="30" xfId="0" applyNumberFormat="1" applyFont="1" applyFill="1" applyBorder="1" applyAlignment="1">
      <alignment horizontal="center" vertical="center" wrapText="1"/>
    </xf>
    <xf numFmtId="0" fontId="8" fillId="0" borderId="13" xfId="0" applyFont="1" applyBorder="1" applyAlignment="1">
      <alignment vertical="center"/>
    </xf>
    <xf numFmtId="0" fontId="37" fillId="2" borderId="0" xfId="0" applyFont="1" applyFill="1" applyBorder="1" applyAlignment="1">
      <alignment horizontal="right" vertical="center" wrapText="1"/>
    </xf>
    <xf numFmtId="0" fontId="37" fillId="2" borderId="14" xfId="0" applyNumberFormat="1" applyFont="1" applyFill="1" applyBorder="1" applyAlignment="1">
      <alignment horizontal="center" vertical="center" wrapText="1"/>
    </xf>
    <xf numFmtId="0" fontId="37" fillId="2" borderId="21" xfId="0" applyNumberFormat="1" applyFont="1" applyFill="1" applyBorder="1" applyAlignment="1">
      <alignment horizontal="center" vertical="center" wrapText="1"/>
    </xf>
    <xf numFmtId="0" fontId="37" fillId="2" borderId="25" xfId="0" applyNumberFormat="1" applyFont="1" applyFill="1" applyBorder="1" applyAlignment="1">
      <alignment horizontal="center" vertical="center" wrapText="1"/>
    </xf>
    <xf numFmtId="0" fontId="37" fillId="2" borderId="30" xfId="0" applyNumberFormat="1" applyFont="1" applyFill="1" applyBorder="1" applyAlignment="1">
      <alignment horizontal="center" vertical="center" wrapText="1"/>
    </xf>
    <xf numFmtId="167" fontId="23" fillId="2" borderId="31" xfId="1" applyNumberFormat="1" applyFont="1" applyFill="1" applyBorder="1" applyAlignment="1">
      <alignment horizontal="center" vertical="center" readingOrder="1"/>
    </xf>
    <xf numFmtId="0" fontId="39" fillId="7" borderId="30" xfId="0" applyNumberFormat="1" applyFont="1" applyFill="1" applyBorder="1" applyAlignment="1">
      <alignment horizontal="center" vertical="center" wrapText="1"/>
    </xf>
    <xf numFmtId="0" fontId="40" fillId="0" borderId="0" xfId="3"/>
    <xf numFmtId="0" fontId="30" fillId="0" borderId="0" xfId="3" applyFont="1"/>
    <xf numFmtId="0" fontId="30" fillId="0" borderId="0" xfId="3" applyFont="1" applyAlignment="1">
      <alignment horizontal="center"/>
    </xf>
    <xf numFmtId="1" fontId="19" fillId="2" borderId="14" xfId="0" applyNumberFormat="1" applyFont="1" applyFill="1" applyBorder="1" applyAlignment="1">
      <alignment horizontal="center" vertical="center" wrapText="1"/>
    </xf>
    <xf numFmtId="1" fontId="19" fillId="3" borderId="14" xfId="0" applyNumberFormat="1" applyFont="1" applyFill="1" applyBorder="1" applyAlignment="1">
      <alignment horizontal="center" vertical="center" wrapText="1"/>
    </xf>
    <xf numFmtId="0" fontId="0" fillId="0" borderId="0" xfId="0" applyFont="1"/>
    <xf numFmtId="9" fontId="0" fillId="0" borderId="0" xfId="0" applyNumberFormat="1" applyFont="1"/>
    <xf numFmtId="0" fontId="9" fillId="5" borderId="10" xfId="0" applyFont="1" applyFill="1" applyBorder="1" applyAlignment="1">
      <alignment horizontal="center"/>
    </xf>
    <xf numFmtId="0" fontId="9" fillId="5" borderId="11" xfId="0" applyNumberFormat="1" applyFont="1" applyFill="1" applyBorder="1" applyAlignment="1">
      <alignment horizontal="center" vertical="center"/>
    </xf>
    <xf numFmtId="3" fontId="9" fillId="5" borderId="12" xfId="0" applyNumberFormat="1" applyFont="1" applyFill="1" applyBorder="1" applyAlignment="1">
      <alignment horizontal="center" vertical="top"/>
    </xf>
    <xf numFmtId="0" fontId="9" fillId="5" borderId="12" xfId="0" applyNumberFormat="1" applyFont="1" applyFill="1" applyBorder="1" applyAlignment="1">
      <alignment horizontal="center" vertical="center"/>
    </xf>
    <xf numFmtId="0" fontId="51" fillId="2" borderId="21" xfId="0" applyNumberFormat="1" applyFont="1" applyFill="1" applyBorder="1" applyAlignment="1">
      <alignment horizontal="left" vertical="center" wrapText="1"/>
    </xf>
    <xf numFmtId="0" fontId="51" fillId="3" borderId="21" xfId="0" applyNumberFormat="1" applyFont="1" applyFill="1" applyBorder="1" applyAlignment="1">
      <alignment horizontal="left" vertical="center" wrapText="1"/>
    </xf>
    <xf numFmtId="0" fontId="18" fillId="4" borderId="9" xfId="0" applyNumberFormat="1" applyFont="1" applyFill="1" applyBorder="1" applyAlignment="1">
      <alignment horizontal="center" vertical="center" wrapText="1"/>
    </xf>
    <xf numFmtId="0" fontId="18" fillId="4" borderId="9" xfId="0" applyFont="1" applyFill="1" applyBorder="1" applyAlignment="1">
      <alignment horizontal="center" vertical="center"/>
    </xf>
    <xf numFmtId="0" fontId="52" fillId="0" borderId="0" xfId="4"/>
    <xf numFmtId="0" fontId="53" fillId="0" borderId="0" xfId="3" applyFont="1"/>
    <xf numFmtId="0" fontId="54" fillId="0" borderId="57" xfId="4" applyFont="1" applyBorder="1" applyAlignment="1">
      <alignment horizontal="center"/>
    </xf>
    <xf numFmtId="0" fontId="54" fillId="0" borderId="59" xfId="4" applyFont="1" applyBorder="1" applyAlignment="1">
      <alignment horizontal="center"/>
    </xf>
    <xf numFmtId="0" fontId="50" fillId="0" borderId="55" xfId="3" applyFont="1" applyBorder="1" applyAlignment="1">
      <alignment horizontal="center" vertical="center" wrapText="1" readingOrder="2"/>
    </xf>
    <xf numFmtId="0" fontId="47" fillId="0" borderId="54" xfId="3" applyFont="1" applyBorder="1" applyAlignment="1">
      <alignment horizontal="center" vertical="center" wrapText="1" readingOrder="2"/>
    </xf>
    <xf numFmtId="0" fontId="41" fillId="0" borderId="56" xfId="3" applyFont="1" applyBorder="1" applyAlignment="1">
      <alignment horizontal="center" vertical="top" wrapText="1"/>
    </xf>
    <xf numFmtId="0" fontId="46" fillId="0" borderId="58" xfId="4" applyFont="1" applyBorder="1" applyAlignment="1">
      <alignment horizontal="center" vertical="center"/>
    </xf>
    <xf numFmtId="0" fontId="22" fillId="6" borderId="0" xfId="3" applyFont="1" applyFill="1" applyBorder="1" applyAlignment="1">
      <alignment horizontal="center"/>
    </xf>
    <xf numFmtId="0" fontId="21" fillId="5" borderId="0" xfId="0" applyFont="1" applyFill="1" applyAlignment="1">
      <alignment horizontal="center" vertical="top"/>
    </xf>
    <xf numFmtId="0" fontId="23" fillId="3" borderId="53" xfId="0" applyFont="1" applyFill="1" applyBorder="1" applyAlignment="1">
      <alignment horizontal="center" vertical="center"/>
    </xf>
    <xf numFmtId="0" fontId="23" fillId="3" borderId="53" xfId="0" applyFont="1" applyFill="1" applyBorder="1" applyAlignment="1">
      <alignment horizontal="center" vertical="center" wrapText="1"/>
    </xf>
    <xf numFmtId="0" fontId="21" fillId="5" borderId="0" xfId="0" applyFont="1" applyFill="1" applyAlignment="1">
      <alignment horizontal="center" vertical="top" wrapText="1"/>
    </xf>
    <xf numFmtId="0" fontId="21" fillId="5" borderId="0" xfId="0" applyFont="1" applyFill="1" applyBorder="1" applyAlignment="1">
      <alignment horizontal="center" vertical="center"/>
    </xf>
    <xf numFmtId="0" fontId="20" fillId="4" borderId="14"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2" fillId="5" borderId="0" xfId="0" applyFont="1" applyFill="1" applyAlignment="1">
      <alignment horizontal="center" vertical="top" wrapText="1"/>
    </xf>
    <xf numFmtId="0" fontId="21" fillId="5" borderId="0" xfId="0" applyFont="1" applyFill="1" applyAlignment="1">
      <alignment horizontal="center"/>
    </xf>
    <xf numFmtId="0" fontId="21" fillId="5" borderId="0" xfId="0" applyFont="1" applyFill="1" applyBorder="1" applyAlignment="1">
      <alignment horizontal="center"/>
    </xf>
    <xf numFmtId="166" fontId="4" fillId="0" borderId="6" xfId="0" applyNumberFormat="1" applyFont="1" applyBorder="1" applyAlignment="1">
      <alignment horizontal="center" vertical="top" shrinkToFit="1"/>
    </xf>
    <xf numFmtId="0" fontId="22" fillId="5" borderId="0"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5" borderId="8" xfId="0" applyFont="1" applyFill="1" applyBorder="1" applyAlignment="1">
      <alignment horizontal="center" vertical="top"/>
    </xf>
    <xf numFmtId="0" fontId="13" fillId="3" borderId="50"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13" fillId="3" borderId="1"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47" xfId="0" applyFont="1" applyFill="1" applyBorder="1" applyAlignment="1">
      <alignment horizontal="right" vertical="center" wrapText="1"/>
    </xf>
    <xf numFmtId="0" fontId="13" fillId="3" borderId="48" xfId="0" applyFont="1" applyFill="1" applyBorder="1" applyAlignment="1">
      <alignment horizontal="right" vertical="center" wrapText="1"/>
    </xf>
    <xf numFmtId="0" fontId="13" fillId="3" borderId="48" xfId="0" applyFont="1" applyFill="1" applyBorder="1" applyAlignment="1">
      <alignment horizontal="left" vertical="center" wrapText="1"/>
    </xf>
    <xf numFmtId="0" fontId="13" fillId="3" borderId="49" xfId="0" applyFont="1" applyFill="1" applyBorder="1" applyAlignment="1">
      <alignment horizontal="left" vertical="center" wrapText="1"/>
    </xf>
    <xf numFmtId="0" fontId="18" fillId="4" borderId="17"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4" borderId="42" xfId="0" applyFont="1" applyFill="1" applyBorder="1" applyAlignment="1">
      <alignment horizontal="center" vertical="center"/>
    </xf>
    <xf numFmtId="0" fontId="22" fillId="5" borderId="0" xfId="0" applyFont="1" applyFill="1" applyBorder="1" applyAlignment="1">
      <alignment horizontal="center" vertical="center" wrapText="1"/>
    </xf>
    <xf numFmtId="0" fontId="22" fillId="5" borderId="0" xfId="0" applyFont="1" applyFill="1" applyBorder="1" applyAlignment="1">
      <alignment horizontal="center"/>
    </xf>
    <xf numFmtId="0" fontId="6" fillId="5" borderId="4" xfId="0" applyFont="1" applyFill="1" applyBorder="1" applyAlignment="1">
      <alignment horizontal="center" vertical="center" wrapText="1"/>
    </xf>
    <xf numFmtId="0" fontId="14" fillId="5" borderId="8" xfId="0" applyFont="1" applyFill="1" applyBorder="1" applyAlignment="1">
      <alignment horizontal="center" vertical="center"/>
    </xf>
    <xf numFmtId="0" fontId="13" fillId="2" borderId="51" xfId="0" applyFont="1" applyFill="1" applyBorder="1" applyAlignment="1">
      <alignment horizontal="right" vertical="center" wrapText="1"/>
    </xf>
    <xf numFmtId="0" fontId="13" fillId="2" borderId="39" xfId="0" applyFont="1" applyFill="1" applyBorder="1" applyAlignment="1">
      <alignment horizontal="right" vertical="center" wrapText="1"/>
    </xf>
    <xf numFmtId="0" fontId="13" fillId="2" borderId="39"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47" xfId="0" applyFont="1" applyFill="1" applyBorder="1" applyAlignment="1">
      <alignment horizontal="right" vertical="center" wrapText="1"/>
    </xf>
    <xf numFmtId="0" fontId="13" fillId="2" borderId="48" xfId="0" applyFont="1" applyFill="1" applyBorder="1" applyAlignment="1">
      <alignment horizontal="right" vertic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3" fillId="2" borderId="2"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13" fillId="2" borderId="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59" fillId="0" borderId="0" xfId="3" applyFont="1" applyAlignment="1">
      <alignment horizontal="left"/>
    </xf>
    <xf numFmtId="0" fontId="59" fillId="0" borderId="0" xfId="3" applyFont="1" applyAlignment="1">
      <alignment horizontal="center"/>
    </xf>
    <xf numFmtId="0" fontId="61" fillId="0" borderId="0" xfId="3" applyFont="1"/>
    <xf numFmtId="0" fontId="62" fillId="0" borderId="0" xfId="3" applyFont="1" applyAlignment="1">
      <alignment horizontal="left"/>
    </xf>
    <xf numFmtId="0" fontId="62" fillId="0" borderId="0" xfId="3" applyFont="1" applyAlignment="1">
      <alignment horizontal="center"/>
    </xf>
    <xf numFmtId="0" fontId="62" fillId="0" borderId="0" xfId="3" applyFont="1"/>
    <xf numFmtId="0" fontId="21" fillId="5" borderId="1" xfId="0" applyFont="1" applyFill="1" applyBorder="1" applyAlignment="1">
      <alignment horizontal="center" vertical="top"/>
    </xf>
    <xf numFmtId="0" fontId="19" fillId="3" borderId="53"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6" fillId="5" borderId="0" xfId="0" applyFont="1" applyFill="1" applyAlignment="1"/>
    <xf numFmtId="0" fontId="63" fillId="0" borderId="0" xfId="0" applyFont="1"/>
    <xf numFmtId="0" fontId="12" fillId="0" borderId="0" xfId="0" applyNumberFormat="1" applyFont="1" applyBorder="1" applyAlignment="1">
      <alignment horizontal="center" vertical="center"/>
    </xf>
    <xf numFmtId="1" fontId="12" fillId="0" borderId="0" xfId="0" applyNumberFormat="1" applyFont="1" applyFill="1" applyBorder="1" applyAlignment="1">
      <alignment horizontal="center" vertical="center"/>
    </xf>
    <xf numFmtId="0" fontId="12" fillId="2" borderId="0"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0" fontId="64" fillId="5" borderId="0" xfId="0" applyNumberFormat="1" applyFont="1" applyFill="1" applyBorder="1" applyAlignment="1">
      <alignment horizontal="center" vertical="center"/>
    </xf>
    <xf numFmtId="1" fontId="64" fillId="5" borderId="0" xfId="0" applyNumberFormat="1" applyFont="1" applyFill="1" applyBorder="1" applyAlignment="1">
      <alignment horizontal="center" vertical="center"/>
    </xf>
    <xf numFmtId="0" fontId="65" fillId="4" borderId="0" xfId="0" applyFont="1" applyFill="1" applyBorder="1" applyAlignment="1">
      <alignment horizontal="center" vertical="center" wrapText="1"/>
    </xf>
    <xf numFmtId="0" fontId="66" fillId="5" borderId="0" xfId="0" applyNumberFormat="1" applyFont="1" applyFill="1" applyBorder="1" applyAlignment="1">
      <alignment horizontal="center" vertical="center"/>
    </xf>
    <xf numFmtId="1" fontId="66" fillId="5" borderId="0" xfId="0" applyNumberFormat="1" applyFont="1" applyFill="1" applyBorder="1" applyAlignment="1">
      <alignment horizontal="center" vertical="center"/>
    </xf>
    <xf numFmtId="0" fontId="31" fillId="2" borderId="43" xfId="0" applyFont="1" applyFill="1" applyBorder="1" applyAlignment="1">
      <alignment vertical="center"/>
    </xf>
    <xf numFmtId="0" fontId="55" fillId="2" borderId="57" xfId="3" applyFont="1" applyFill="1" applyBorder="1" applyAlignment="1">
      <alignment horizontal="center" wrapText="1"/>
    </xf>
    <xf numFmtId="0" fontId="40" fillId="2" borderId="57" xfId="3" applyFill="1" applyBorder="1"/>
    <xf numFmtId="0" fontId="42" fillId="2" borderId="57" xfId="3" applyFont="1" applyFill="1" applyBorder="1" applyAlignment="1">
      <alignment horizontal="center"/>
    </xf>
    <xf numFmtId="0" fontId="58" fillId="2" borderId="57" xfId="3" applyFont="1" applyFill="1" applyBorder="1" applyAlignment="1">
      <alignment horizontal="center"/>
    </xf>
    <xf numFmtId="0" fontId="39" fillId="2" borderId="56" xfId="3" applyFont="1" applyFill="1" applyBorder="1" applyAlignment="1">
      <alignment horizontal="center"/>
    </xf>
    <xf numFmtId="0" fontId="40" fillId="2" borderId="60" xfId="3" applyFill="1" applyBorder="1"/>
    <xf numFmtId="0" fontId="40" fillId="2" borderId="61" xfId="3" applyFill="1" applyBorder="1"/>
    <xf numFmtId="0" fontId="39" fillId="2" borderId="58" xfId="3" applyFont="1" applyFill="1" applyBorder="1" applyAlignment="1">
      <alignment horizontal="center" wrapText="1"/>
    </xf>
    <xf numFmtId="0" fontId="67" fillId="2" borderId="57" xfId="5" applyFont="1" applyFill="1" applyBorder="1" applyAlignment="1">
      <alignment horizontal="center" vertical="center"/>
    </xf>
    <xf numFmtId="0" fontId="67" fillId="2" borderId="58" xfId="5" applyFont="1" applyFill="1" applyBorder="1" applyAlignment="1">
      <alignment horizontal="center" vertical="center"/>
    </xf>
    <xf numFmtId="0" fontId="68" fillId="0" borderId="57" xfId="4" applyFont="1" applyFill="1" applyBorder="1" applyAlignment="1">
      <alignment horizontal="left" vertical="center"/>
    </xf>
    <xf numFmtId="0" fontId="68" fillId="0" borderId="57" xfId="4" applyFont="1" applyFill="1" applyBorder="1" applyAlignment="1">
      <alignment horizontal="left" vertical="center" wrapText="1" readingOrder="2"/>
    </xf>
    <xf numFmtId="0" fontId="68" fillId="0" borderId="57" xfId="4" applyFont="1" applyFill="1" applyBorder="1" applyAlignment="1">
      <alignment horizontal="left" vertical="center" readingOrder="2"/>
    </xf>
    <xf numFmtId="0" fontId="68" fillId="0" borderId="57" xfId="4" applyFont="1" applyBorder="1" applyAlignment="1">
      <alignment horizontal="left" vertical="center"/>
    </xf>
    <xf numFmtId="0" fontId="68" fillId="0" borderId="58" xfId="4" applyFont="1" applyFill="1" applyBorder="1" applyAlignment="1">
      <alignment horizontal="left" vertical="center"/>
    </xf>
    <xf numFmtId="0" fontId="0" fillId="0" borderId="0" xfId="0" applyAlignment="1">
      <alignment horizontal="center"/>
    </xf>
    <xf numFmtId="0" fontId="66" fillId="8" borderId="0" xfId="0" applyFont="1" applyFill="1" applyAlignment="1">
      <alignment horizontal="center"/>
    </xf>
    <xf numFmtId="0" fontId="9" fillId="8" borderId="0" xfId="0" applyFont="1" applyFill="1" applyAlignment="1">
      <alignment horizontal="center"/>
    </xf>
    <xf numFmtId="0" fontId="9" fillId="8" borderId="0" xfId="0" applyFont="1" applyFill="1" applyAlignment="1">
      <alignment horizontal="center" vertical="top"/>
    </xf>
    <xf numFmtId="0" fontId="22" fillId="6" borderId="0" xfId="3" applyFont="1" applyFill="1" applyBorder="1" applyAlignment="1">
      <alignment horizontal="center" vertical="top" wrapText="1"/>
    </xf>
    <xf numFmtId="0" fontId="22" fillId="6" borderId="0" xfId="3" applyFont="1" applyFill="1" applyBorder="1" applyAlignment="1">
      <alignment horizontal="center" vertical="top"/>
    </xf>
  </cellXfs>
  <cellStyles count="6">
    <cellStyle name="Hyperlink" xfId="4" builtinId="8"/>
    <cellStyle name="Hyperlink 2" xfId="5" xr:uid="{FD717662-8E65-4EEE-A7C1-BDB5369460A1}"/>
    <cellStyle name="Normal" xfId="0" builtinId="0"/>
    <cellStyle name="Normal 2" xfId="2" xr:uid="{6876B5D6-C343-4E94-AE51-F978B8419CB1}"/>
    <cellStyle name="Normal 3" xfId="3" xr:uid="{BB2837C9-9D8F-4107-AA57-A4D051F8127D}"/>
    <cellStyle name="Percent" xfId="1" builtinId="5"/>
  </cellStyles>
  <dxfs count="0"/>
  <tableStyles count="0" defaultTableStyle="TableStyleMedium2" defaultPivotStyle="PivotStyleLight16"/>
  <colors>
    <mruColors>
      <color rgb="FFAC0000"/>
      <color rgb="FFFFBDBD"/>
      <color rgb="FFAA4643"/>
      <color rgb="FFAA4645"/>
      <color rgb="FF8A0000"/>
      <color rgb="FFA49A68"/>
      <color rgb="FF000000"/>
      <color rgb="FFFDC7D0"/>
      <color rgb="FFBD0729"/>
      <color rgb="FF6602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2</xdr:col>
      <xdr:colOff>5438775</xdr:colOff>
      <xdr:row>3</xdr:row>
      <xdr:rowOff>142875</xdr:rowOff>
    </xdr:from>
    <xdr:to>
      <xdr:col>2</xdr:col>
      <xdr:colOff>7153274</xdr:colOff>
      <xdr:row>11</xdr:row>
      <xdr:rowOff>266700</xdr:rowOff>
    </xdr:to>
    <xdr:pic>
      <xdr:nvPicPr>
        <xdr:cNvPr id="3" name="Picture 2">
          <a:extLst>
            <a:ext uri="{FF2B5EF4-FFF2-40B4-BE49-F238E27FC236}">
              <a16:creationId xmlns:a16="http://schemas.microsoft.com/office/drawing/2014/main" id="{C9906465-0362-47DF-9A2B-C3E2B2CF89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4550" y="800100"/>
          <a:ext cx="1714499" cy="2095500"/>
        </a:xfrm>
        <a:prstGeom prst="rect">
          <a:avLst/>
        </a:prstGeom>
      </xdr:spPr>
    </xdr:pic>
    <xdr:clientData/>
  </xdr:twoCellAnchor>
  <xdr:twoCellAnchor editAs="oneCell">
    <xdr:from>
      <xdr:col>2</xdr:col>
      <xdr:colOff>38100</xdr:colOff>
      <xdr:row>3</xdr:row>
      <xdr:rowOff>85725</xdr:rowOff>
    </xdr:from>
    <xdr:to>
      <xdr:col>2</xdr:col>
      <xdr:colOff>1732786</xdr:colOff>
      <xdr:row>11</xdr:row>
      <xdr:rowOff>419100</xdr:rowOff>
    </xdr:to>
    <xdr:pic>
      <xdr:nvPicPr>
        <xdr:cNvPr id="4" name="Picture 3">
          <a:extLst>
            <a:ext uri="{FF2B5EF4-FFF2-40B4-BE49-F238E27FC236}">
              <a16:creationId xmlns:a16="http://schemas.microsoft.com/office/drawing/2014/main" id="{FC1EFF4D-7C0C-4441-9091-6A3CA343AB3F}"/>
            </a:ext>
          </a:extLst>
        </xdr:cNvPr>
        <xdr:cNvPicPr>
          <a:picLocks noChangeAspect="1"/>
        </xdr:cNvPicPr>
      </xdr:nvPicPr>
      <xdr:blipFill>
        <a:blip xmlns:r="http://schemas.openxmlformats.org/officeDocument/2006/relationships" r:embed="rId2"/>
        <a:stretch>
          <a:fillRect/>
        </a:stretch>
      </xdr:blipFill>
      <xdr:spPr>
        <a:xfrm>
          <a:off x="523875" y="742950"/>
          <a:ext cx="1694686" cy="23050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538227</xdr:colOff>
      <xdr:row>18</xdr:row>
      <xdr:rowOff>86310</xdr:rowOff>
    </xdr:from>
    <xdr:to>
      <xdr:col>8</xdr:col>
      <xdr:colOff>132462</xdr:colOff>
      <xdr:row>18</xdr:row>
      <xdr:rowOff>86310</xdr:rowOff>
    </xdr:to>
    <xdr:sp macro="" textlink="">
      <xdr:nvSpPr>
        <xdr:cNvPr id="21" name="object 51">
          <a:extLst>
            <a:ext uri="{FF2B5EF4-FFF2-40B4-BE49-F238E27FC236}">
              <a16:creationId xmlns:a16="http://schemas.microsoft.com/office/drawing/2014/main" id="{C20A0660-024D-494E-9516-2F333B674C9E}"/>
            </a:ext>
          </a:extLst>
        </xdr:cNvPr>
        <xdr:cNvSpPr/>
      </xdr:nvSpPr>
      <xdr:spPr>
        <a:xfrm flipH="1">
          <a:off x="10406127" y="8011110"/>
          <a:ext cx="203835" cy="0"/>
        </a:xfrm>
        <a:custGeom>
          <a:avLst/>
          <a:gdLst/>
          <a:ahLst/>
          <a:cxnLst/>
          <a:rect l="l" t="t" r="r" b="b"/>
          <a:pathLst>
            <a:path w="203834">
              <a:moveTo>
                <a:pt x="0" y="0"/>
              </a:moveTo>
              <a:lnTo>
                <a:pt x="203250" y="0"/>
              </a:lnTo>
            </a:path>
          </a:pathLst>
        </a:custGeom>
        <a:ln w="6350">
          <a:solidFill>
            <a:srgbClr val="F4F2F1"/>
          </a:solidFill>
        </a:ln>
      </xdr:spPr>
      <xdr:txBody>
        <a:bodyPr wrap="square" lIns="0" tIns="0" rIns="0" bIns="0" rtlCol="0"/>
        <a:lstStyle/>
        <a:p>
          <a:endParaRPr lang="en-US"/>
        </a:p>
      </xdr:txBody>
    </xdr:sp>
    <xdr:clientData/>
  </xdr:twoCellAnchor>
  <xdr:twoCellAnchor>
    <xdr:from>
      <xdr:col>9</xdr:col>
      <xdr:colOff>1752600</xdr:colOff>
      <xdr:row>1</xdr:row>
      <xdr:rowOff>29742</xdr:rowOff>
    </xdr:from>
    <xdr:to>
      <xdr:col>9</xdr:col>
      <xdr:colOff>2134183</xdr:colOff>
      <xdr:row>2</xdr:row>
      <xdr:rowOff>174584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80B5DE9-E1C5-4A57-894E-94928949791F}"/>
            </a:ext>
          </a:extLst>
        </xdr:cNvPr>
        <xdr:cNvSpPr/>
      </xdr:nvSpPr>
      <xdr:spPr>
        <a:xfrm>
          <a:off x="12992100" y="220242"/>
          <a:ext cx="583" cy="4877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228600</xdr:colOff>
      <xdr:row>1</xdr:row>
      <xdr:rowOff>161925</xdr:rowOff>
    </xdr:from>
    <xdr:to>
      <xdr:col>10</xdr:col>
      <xdr:colOff>583</xdr:colOff>
      <xdr:row>2</xdr:row>
      <xdr:rowOff>230567</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ED209BD9-8D5E-4A35-9D92-5170725F241C}"/>
            </a:ext>
          </a:extLst>
        </xdr:cNvPr>
        <xdr:cNvSpPr/>
      </xdr:nvSpPr>
      <xdr:spPr>
        <a:xfrm>
          <a:off x="12611100" y="352425"/>
          <a:ext cx="381583" cy="4115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1752600</xdr:colOff>
      <xdr:row>1</xdr:row>
      <xdr:rowOff>29742</xdr:rowOff>
    </xdr:from>
    <xdr:to>
      <xdr:col>15</xdr:col>
      <xdr:colOff>2134183</xdr:colOff>
      <xdr:row>2</xdr:row>
      <xdr:rowOff>174584</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A17A829-DE8B-463A-8037-78A5882E3F33}"/>
            </a:ext>
          </a:extLst>
        </xdr:cNvPr>
        <xdr:cNvSpPr/>
      </xdr:nvSpPr>
      <xdr:spPr>
        <a:xfrm>
          <a:off x="12992100" y="220242"/>
          <a:ext cx="583" cy="4877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228600</xdr:colOff>
      <xdr:row>1</xdr:row>
      <xdr:rowOff>161925</xdr:rowOff>
    </xdr:from>
    <xdr:to>
      <xdr:col>16</xdr:col>
      <xdr:colOff>583</xdr:colOff>
      <xdr:row>2</xdr:row>
      <xdr:rowOff>230567</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3E64EDD-AE4E-43D3-8C11-63F2E07A88AC}"/>
            </a:ext>
          </a:extLst>
        </xdr:cNvPr>
        <xdr:cNvSpPr/>
      </xdr:nvSpPr>
      <xdr:spPr>
        <a:xfrm>
          <a:off x="12611100" y="352425"/>
          <a:ext cx="381583" cy="4115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194387</xdr:colOff>
      <xdr:row>1</xdr:row>
      <xdr:rowOff>58317</xdr:rowOff>
    </xdr:from>
    <xdr:to>
      <xdr:col>7</xdr:col>
      <xdr:colOff>981658</xdr:colOff>
      <xdr:row>2</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8EE98EBC-AEB5-40F9-B2AC-4E83097C53AE}"/>
            </a:ext>
          </a:extLst>
        </xdr:cNvPr>
        <xdr:cNvSpPr/>
      </xdr:nvSpPr>
      <xdr:spPr>
        <a:xfrm>
          <a:off x="10395662" y="58317"/>
          <a:ext cx="787271" cy="6020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237350</xdr:colOff>
      <xdr:row>17</xdr:row>
      <xdr:rowOff>138392</xdr:rowOff>
    </xdr:from>
    <xdr:to>
      <xdr:col>2</xdr:col>
      <xdr:colOff>259575</xdr:colOff>
      <xdr:row>22</xdr:row>
      <xdr:rowOff>30442</xdr:rowOff>
    </xdr:to>
    <xdr:sp macro="" textlink="">
      <xdr:nvSpPr>
        <xdr:cNvPr id="6" name="object 22">
          <a:extLst>
            <a:ext uri="{FF2B5EF4-FFF2-40B4-BE49-F238E27FC236}">
              <a16:creationId xmlns:a16="http://schemas.microsoft.com/office/drawing/2014/main" id="{6554E544-D353-4A43-85BC-173635A5FF25}"/>
            </a:ext>
          </a:extLst>
        </xdr:cNvPr>
        <xdr:cNvSpPr/>
      </xdr:nvSpPr>
      <xdr:spPr>
        <a:xfrm flipH="1">
          <a:off x="846950" y="6396317"/>
          <a:ext cx="1489075" cy="844550"/>
        </a:xfrm>
        <a:custGeom>
          <a:avLst/>
          <a:gdLst/>
          <a:ahLst/>
          <a:cxnLst/>
          <a:rect l="l" t="t" r="r" b="b"/>
          <a:pathLst>
            <a:path w="736600" h="844550">
              <a:moveTo>
                <a:pt x="303923" y="0"/>
              </a:moveTo>
              <a:lnTo>
                <a:pt x="343794" y="30186"/>
              </a:lnTo>
              <a:lnTo>
                <a:pt x="381970" y="62078"/>
              </a:lnTo>
              <a:lnTo>
                <a:pt x="418413" y="95604"/>
              </a:lnTo>
              <a:lnTo>
                <a:pt x="453085" y="130688"/>
              </a:lnTo>
              <a:lnTo>
                <a:pt x="485949" y="167258"/>
              </a:lnTo>
              <a:lnTo>
                <a:pt x="516967" y="205240"/>
              </a:lnTo>
              <a:lnTo>
                <a:pt x="546100" y="244561"/>
              </a:lnTo>
              <a:lnTo>
                <a:pt x="573311" y="285146"/>
              </a:lnTo>
              <a:lnTo>
                <a:pt x="598563" y="326922"/>
              </a:lnTo>
              <a:lnTo>
                <a:pt x="621817" y="369816"/>
              </a:lnTo>
              <a:lnTo>
                <a:pt x="643036" y="413753"/>
              </a:lnTo>
              <a:lnTo>
                <a:pt x="662181" y="458661"/>
              </a:lnTo>
              <a:lnTo>
                <a:pt x="679216" y="504465"/>
              </a:lnTo>
              <a:lnTo>
                <a:pt x="694102" y="551092"/>
              </a:lnTo>
              <a:lnTo>
                <a:pt x="706802" y="598469"/>
              </a:lnTo>
              <a:lnTo>
                <a:pt x="717278" y="646521"/>
              </a:lnTo>
              <a:lnTo>
                <a:pt x="725491" y="695176"/>
              </a:lnTo>
              <a:lnTo>
                <a:pt x="731404" y="744359"/>
              </a:lnTo>
              <a:lnTo>
                <a:pt x="734980" y="793997"/>
              </a:lnTo>
              <a:lnTo>
                <a:pt x="736180" y="844016"/>
              </a:lnTo>
              <a:lnTo>
                <a:pt x="216204" y="844016"/>
              </a:lnTo>
              <a:lnTo>
                <a:pt x="213816" y="794188"/>
              </a:lnTo>
              <a:lnTo>
                <a:pt x="206752" y="745269"/>
              </a:lnTo>
              <a:lnTo>
                <a:pt x="195163" y="697555"/>
              </a:lnTo>
              <a:lnTo>
                <a:pt x="179200" y="651340"/>
              </a:lnTo>
              <a:lnTo>
                <a:pt x="159013" y="606918"/>
              </a:lnTo>
              <a:lnTo>
                <a:pt x="134753" y="564584"/>
              </a:lnTo>
              <a:lnTo>
                <a:pt x="106571" y="524631"/>
              </a:lnTo>
              <a:lnTo>
                <a:pt x="74618" y="487355"/>
              </a:lnTo>
              <a:lnTo>
                <a:pt x="39044" y="453049"/>
              </a:lnTo>
              <a:lnTo>
                <a:pt x="0" y="422008"/>
              </a:lnTo>
              <a:lnTo>
                <a:pt x="303923" y="0"/>
              </a:lnTo>
              <a:close/>
            </a:path>
          </a:pathLst>
        </a:custGeom>
        <a:ln w="14871">
          <a:solidFill>
            <a:srgbClr val="FFFFFF"/>
          </a:solidFill>
        </a:ln>
      </xdr:spPr>
      <xdr:txBody>
        <a:bodyPr wrap="square" lIns="0" tIns="0" rIns="0" bIns="0" rtlCol="0"/>
        <a:lstStyle/>
        <a:p>
          <a:endParaRPr lang="en-US"/>
        </a:p>
      </xdr:txBody>
    </xdr:sp>
    <xdr:clientData/>
  </xdr:twoCellAnchor>
  <xdr:twoCellAnchor>
    <xdr:from>
      <xdr:col>2</xdr:col>
      <xdr:colOff>449974</xdr:colOff>
      <xdr:row>17</xdr:row>
      <xdr:rowOff>58701</xdr:rowOff>
    </xdr:from>
    <xdr:to>
      <xdr:col>2</xdr:col>
      <xdr:colOff>681114</xdr:colOff>
      <xdr:row>18</xdr:row>
      <xdr:rowOff>19331</xdr:rowOff>
    </xdr:to>
    <xdr:sp macro="" textlink="">
      <xdr:nvSpPr>
        <xdr:cNvPr id="7" name="object 23">
          <a:extLst>
            <a:ext uri="{FF2B5EF4-FFF2-40B4-BE49-F238E27FC236}">
              <a16:creationId xmlns:a16="http://schemas.microsoft.com/office/drawing/2014/main" id="{03531DC0-F60D-4154-B2EB-55CECB1ABCA6}"/>
            </a:ext>
          </a:extLst>
        </xdr:cNvPr>
        <xdr:cNvSpPr txBox="1"/>
      </xdr:nvSpPr>
      <xdr:spPr>
        <a:xfrm flipH="1">
          <a:off x="2526424" y="6316626"/>
          <a:ext cx="231140" cy="151130"/>
        </a:xfrm>
        <a:prstGeom prst="rect">
          <a:avLst/>
        </a:prstGeom>
      </xdr:spPr>
      <xdr:txBody>
        <a:bodyPr vert="horz" wrap="square" lIns="0" tIns="15875"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25"/>
            </a:spcBef>
          </a:pPr>
          <a:r>
            <a:rPr sz="800" b="1" spc="-40">
              <a:solidFill>
                <a:srgbClr val="FFFFFF"/>
              </a:solidFill>
              <a:latin typeface="Tahoma"/>
              <a:cs typeface="Tahoma"/>
            </a:rPr>
            <a:t>7</a:t>
          </a:r>
          <a:r>
            <a:rPr sz="800" b="1" spc="-165">
              <a:solidFill>
                <a:srgbClr val="FFFFFF"/>
              </a:solidFill>
              <a:latin typeface="Tahoma"/>
              <a:cs typeface="Tahoma"/>
            </a:rPr>
            <a:t>0%</a:t>
          </a:r>
          <a:endParaRPr sz="800">
            <a:latin typeface="Tahoma"/>
            <a:cs typeface="Tahoma"/>
          </a:endParaRPr>
        </a:p>
      </xdr:txBody>
    </xdr:sp>
    <xdr:clientData/>
  </xdr:twoCellAnchor>
  <xdr:twoCellAnchor>
    <xdr:from>
      <xdr:col>1</xdr:col>
      <xdr:colOff>114503</xdr:colOff>
      <xdr:row>19</xdr:row>
      <xdr:rowOff>16357</xdr:rowOff>
    </xdr:from>
    <xdr:to>
      <xdr:col>1</xdr:col>
      <xdr:colOff>345643</xdr:colOff>
      <xdr:row>19</xdr:row>
      <xdr:rowOff>167487</xdr:rowOff>
    </xdr:to>
    <xdr:sp macro="" textlink="">
      <xdr:nvSpPr>
        <xdr:cNvPr id="8" name="object 24">
          <a:extLst>
            <a:ext uri="{FF2B5EF4-FFF2-40B4-BE49-F238E27FC236}">
              <a16:creationId xmlns:a16="http://schemas.microsoft.com/office/drawing/2014/main" id="{59741B13-3702-4B32-9C9D-37EB32DE4C1C}"/>
            </a:ext>
          </a:extLst>
        </xdr:cNvPr>
        <xdr:cNvSpPr txBox="1"/>
      </xdr:nvSpPr>
      <xdr:spPr>
        <a:xfrm flipH="1">
          <a:off x="724103" y="6655282"/>
          <a:ext cx="231140" cy="151130"/>
        </a:xfrm>
        <a:prstGeom prst="rect">
          <a:avLst/>
        </a:prstGeom>
      </xdr:spPr>
      <xdr:txBody>
        <a:bodyPr vert="horz" wrap="square" lIns="0" tIns="15875"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25"/>
            </a:spcBef>
          </a:pPr>
          <a:r>
            <a:rPr sz="800" b="1" spc="-40">
              <a:solidFill>
                <a:srgbClr val="FFFFFF"/>
              </a:solidFill>
              <a:latin typeface="Tahoma"/>
              <a:cs typeface="Tahoma"/>
            </a:rPr>
            <a:t>3</a:t>
          </a:r>
          <a:r>
            <a:rPr sz="800" b="1" spc="-165">
              <a:solidFill>
                <a:srgbClr val="FFFFFF"/>
              </a:solidFill>
              <a:latin typeface="Tahoma"/>
              <a:cs typeface="Tahoma"/>
            </a:rPr>
            <a:t>0%</a:t>
          </a:r>
          <a:endParaRPr sz="800">
            <a:latin typeface="Tahoma"/>
            <a:cs typeface="Tahoma"/>
          </a:endParaRPr>
        </a:p>
      </xdr:txBody>
    </xdr:sp>
    <xdr:clientData/>
  </xdr:twoCellAnchor>
  <xdr:twoCellAnchor>
    <xdr:from>
      <xdr:col>1</xdr:col>
      <xdr:colOff>1752600</xdr:colOff>
      <xdr:row>11</xdr:row>
      <xdr:rowOff>29742</xdr:rowOff>
    </xdr:from>
    <xdr:to>
      <xdr:col>1</xdr:col>
      <xdr:colOff>2134183</xdr:colOff>
      <xdr:row>12</xdr:row>
      <xdr:rowOff>174584</xdr:rowOff>
    </xdr:to>
    <xdr:sp macro="" textlink="">
      <xdr:nvSpPr>
        <xdr:cNvPr id="10" name="Arrow: Left 9">
          <a:hlinkClick xmlns:r="http://schemas.openxmlformats.org/officeDocument/2006/relationships" r:id="rId1"/>
          <a:extLst>
            <a:ext uri="{FF2B5EF4-FFF2-40B4-BE49-F238E27FC236}">
              <a16:creationId xmlns:a16="http://schemas.microsoft.com/office/drawing/2014/main" id="{401F890D-ECA6-4452-AED7-A1482D34394B}"/>
            </a:ext>
          </a:extLst>
        </xdr:cNvPr>
        <xdr:cNvSpPr/>
      </xdr:nvSpPr>
      <xdr:spPr>
        <a:xfrm>
          <a:off x="2362200" y="5144667"/>
          <a:ext cx="381583" cy="344867"/>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1752600</xdr:colOff>
      <xdr:row>1</xdr:row>
      <xdr:rowOff>29742</xdr:rowOff>
    </xdr:from>
    <xdr:to>
      <xdr:col>15</xdr:col>
      <xdr:colOff>2134183</xdr:colOff>
      <xdr:row>2</xdr:row>
      <xdr:rowOff>174584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DE77D91D-8240-456C-A907-C861C26848F9}"/>
            </a:ext>
          </a:extLst>
        </xdr:cNvPr>
        <xdr:cNvSpPr/>
      </xdr:nvSpPr>
      <xdr:spPr>
        <a:xfrm>
          <a:off x="2362200" y="5144667"/>
          <a:ext cx="381583" cy="344867"/>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228600</xdr:colOff>
      <xdr:row>1</xdr:row>
      <xdr:rowOff>161925</xdr:rowOff>
    </xdr:from>
    <xdr:to>
      <xdr:col>16</xdr:col>
      <xdr:colOff>583</xdr:colOff>
      <xdr:row>2</xdr:row>
      <xdr:rowOff>230567</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69673CBA-878D-43AB-B55A-120FD98B1F96}"/>
            </a:ext>
          </a:extLst>
        </xdr:cNvPr>
        <xdr:cNvSpPr/>
      </xdr:nvSpPr>
      <xdr:spPr>
        <a:xfrm>
          <a:off x="12525375" y="352425"/>
          <a:ext cx="381583" cy="344867"/>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1752600</xdr:colOff>
      <xdr:row>1</xdr:row>
      <xdr:rowOff>29742</xdr:rowOff>
    </xdr:from>
    <xdr:to>
      <xdr:col>8</xdr:col>
      <xdr:colOff>2134183</xdr:colOff>
      <xdr:row>2</xdr:row>
      <xdr:rowOff>174584</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2BAFE25-20AD-4490-9A5F-44826C9053FE}"/>
            </a:ext>
          </a:extLst>
        </xdr:cNvPr>
        <xdr:cNvSpPr/>
      </xdr:nvSpPr>
      <xdr:spPr>
        <a:xfrm>
          <a:off x="12906375" y="220242"/>
          <a:ext cx="583" cy="421067"/>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228600</xdr:colOff>
      <xdr:row>1</xdr:row>
      <xdr:rowOff>161925</xdr:rowOff>
    </xdr:from>
    <xdr:to>
      <xdr:col>9</xdr:col>
      <xdr:colOff>583</xdr:colOff>
      <xdr:row>2</xdr:row>
      <xdr:rowOff>230567</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866F4CE-3FDA-4EFC-805A-68D26EB3A0ED}"/>
            </a:ext>
          </a:extLst>
        </xdr:cNvPr>
        <xdr:cNvSpPr/>
      </xdr:nvSpPr>
      <xdr:spPr>
        <a:xfrm>
          <a:off x="12525375" y="352425"/>
          <a:ext cx="381583" cy="344867"/>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1752600</xdr:colOff>
      <xdr:row>1</xdr:row>
      <xdr:rowOff>29742</xdr:rowOff>
    </xdr:from>
    <xdr:to>
      <xdr:col>7</xdr:col>
      <xdr:colOff>2134183</xdr:colOff>
      <xdr:row>2</xdr:row>
      <xdr:rowOff>174584</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94D61EE-E6DD-4D04-BA1C-C26CD9085C99}"/>
            </a:ext>
          </a:extLst>
        </xdr:cNvPr>
        <xdr:cNvSpPr/>
      </xdr:nvSpPr>
      <xdr:spPr>
        <a:xfrm>
          <a:off x="12992100" y="220242"/>
          <a:ext cx="583" cy="4877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228600</xdr:colOff>
      <xdr:row>1</xdr:row>
      <xdr:rowOff>161925</xdr:rowOff>
    </xdr:from>
    <xdr:to>
      <xdr:col>8</xdr:col>
      <xdr:colOff>583</xdr:colOff>
      <xdr:row>2</xdr:row>
      <xdr:rowOff>230567</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FE10F745-086F-45D3-98AA-242AE9F32068}"/>
            </a:ext>
          </a:extLst>
        </xdr:cNvPr>
        <xdr:cNvSpPr/>
      </xdr:nvSpPr>
      <xdr:spPr>
        <a:xfrm>
          <a:off x="12611100" y="352425"/>
          <a:ext cx="381583" cy="4115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1752600</xdr:colOff>
      <xdr:row>1</xdr:row>
      <xdr:rowOff>29742</xdr:rowOff>
    </xdr:from>
    <xdr:to>
      <xdr:col>10</xdr:col>
      <xdr:colOff>2134183</xdr:colOff>
      <xdr:row>2</xdr:row>
      <xdr:rowOff>174584</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0F2CD24-8CCC-4295-9A3A-55E4364E4CE4}"/>
            </a:ext>
          </a:extLst>
        </xdr:cNvPr>
        <xdr:cNvSpPr/>
      </xdr:nvSpPr>
      <xdr:spPr>
        <a:xfrm>
          <a:off x="12992100" y="220242"/>
          <a:ext cx="583" cy="4877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228600</xdr:colOff>
      <xdr:row>1</xdr:row>
      <xdr:rowOff>161925</xdr:rowOff>
    </xdr:from>
    <xdr:to>
      <xdr:col>11</xdr:col>
      <xdr:colOff>583</xdr:colOff>
      <xdr:row>2</xdr:row>
      <xdr:rowOff>230567</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CD8BE03-BBBC-4C48-8CEB-C7D1EF159AF5}"/>
            </a:ext>
          </a:extLst>
        </xdr:cNvPr>
        <xdr:cNvSpPr/>
      </xdr:nvSpPr>
      <xdr:spPr>
        <a:xfrm>
          <a:off x="12611100" y="352425"/>
          <a:ext cx="381583" cy="4115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1752600</xdr:colOff>
      <xdr:row>2</xdr:row>
      <xdr:rowOff>29742</xdr:rowOff>
    </xdr:from>
    <xdr:to>
      <xdr:col>14</xdr:col>
      <xdr:colOff>2134183</xdr:colOff>
      <xdr:row>3</xdr:row>
      <xdr:rowOff>174584</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F08BC9D-5693-4F24-B83F-8F92CDFDDFFF}"/>
            </a:ext>
          </a:extLst>
        </xdr:cNvPr>
        <xdr:cNvSpPr/>
      </xdr:nvSpPr>
      <xdr:spPr>
        <a:xfrm>
          <a:off x="12992100" y="220242"/>
          <a:ext cx="583" cy="4877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252412</xdr:colOff>
      <xdr:row>2</xdr:row>
      <xdr:rowOff>400050</xdr:rowOff>
    </xdr:from>
    <xdr:to>
      <xdr:col>15</xdr:col>
      <xdr:colOff>24395</xdr:colOff>
      <xdr:row>3</xdr:row>
      <xdr:rowOff>154781</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2D66FE1A-ABDA-4EAB-872D-E51EC52B5F3F}"/>
            </a:ext>
          </a:extLst>
        </xdr:cNvPr>
        <xdr:cNvSpPr/>
      </xdr:nvSpPr>
      <xdr:spPr>
        <a:xfrm>
          <a:off x="15111412" y="781050"/>
          <a:ext cx="379202" cy="504825"/>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1752600</xdr:colOff>
      <xdr:row>4</xdr:row>
      <xdr:rowOff>29742</xdr:rowOff>
    </xdr:from>
    <xdr:to>
      <xdr:col>14</xdr:col>
      <xdr:colOff>2134183</xdr:colOff>
      <xdr:row>5</xdr:row>
      <xdr:rowOff>174584</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1024D7A-5203-4518-864C-386207B7CD88}"/>
            </a:ext>
          </a:extLst>
        </xdr:cNvPr>
        <xdr:cNvSpPr/>
      </xdr:nvSpPr>
      <xdr:spPr>
        <a:xfrm>
          <a:off x="12992100" y="220242"/>
          <a:ext cx="583" cy="4877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228600</xdr:colOff>
      <xdr:row>4</xdr:row>
      <xdr:rowOff>161925</xdr:rowOff>
    </xdr:from>
    <xdr:to>
      <xdr:col>15</xdr:col>
      <xdr:colOff>583</xdr:colOff>
      <xdr:row>5</xdr:row>
      <xdr:rowOff>230567</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8FEBF03E-B975-4C4A-97F0-40FCBE505633}"/>
            </a:ext>
          </a:extLst>
        </xdr:cNvPr>
        <xdr:cNvSpPr/>
      </xdr:nvSpPr>
      <xdr:spPr>
        <a:xfrm>
          <a:off x="12611100" y="352425"/>
          <a:ext cx="381583" cy="41154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eur\DATA\C3\CZE\REER\REERTOT99%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gabajyan\My%20Documents\FSI_%20STA%20template_FSI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 val="Interest Ra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
          <cell r="F1" t="str">
            <v>CPI111</v>
          </cell>
        </row>
        <row r="150">
          <cell r="AZ150" t="str">
            <v>REER</v>
          </cell>
        </row>
        <row r="151">
          <cell r="AZ151" t="str">
            <v>(CPI based)</v>
          </cell>
        </row>
        <row r="153">
          <cell r="AZ153" t="str">
            <v>reerc</v>
          </cell>
        </row>
        <row r="154">
          <cell r="AZ154">
            <v>1.009642963192813</v>
          </cell>
        </row>
        <row r="155">
          <cell r="AZ155">
            <v>0.90584955274081691</v>
          </cell>
        </row>
        <row r="156">
          <cell r="AZ156">
            <v>1.0486060074945365</v>
          </cell>
        </row>
        <row r="157">
          <cell r="AZ157">
            <v>1.0096271689377452</v>
          </cell>
        </row>
        <row r="158">
          <cell r="AZ158">
            <v>1.0162113742847021</v>
          </cell>
        </row>
        <row r="159">
          <cell r="AZ159">
            <v>1.0058013162293933</v>
          </cell>
        </row>
        <row r="160">
          <cell r="AZ160">
            <v>0.99825031296119759</v>
          </cell>
        </row>
        <row r="161">
          <cell r="AZ161">
            <v>0.90352240973764386</v>
          </cell>
        </row>
        <row r="162">
          <cell r="AZ162">
            <v>0.91320229072180292</v>
          </cell>
        </row>
        <row r="163">
          <cell r="AZ163">
            <v>0.74689509092898387</v>
          </cell>
        </row>
        <row r="164">
          <cell r="AZ164">
            <v>0.69176599641183467</v>
          </cell>
        </row>
        <row r="165">
          <cell r="AZ165">
            <v>0.63812772138269314</v>
          </cell>
        </row>
        <row r="166">
          <cell r="AZ166">
            <v>0.52270821897392594</v>
          </cell>
        </row>
        <row r="167">
          <cell r="AZ167">
            <v>0.47988117591450397</v>
          </cell>
        </row>
        <row r="168">
          <cell r="AZ168">
            <v>0.56039049020909004</v>
          </cell>
        </row>
        <row r="169">
          <cell r="AZ169">
            <v>0.54919522992492209</v>
          </cell>
        </row>
        <row r="170">
          <cell r="AZ170">
            <v>0.55724065940892986</v>
          </cell>
        </row>
        <row r="171">
          <cell r="AZ171">
            <v>0.55913778196545905</v>
          </cell>
        </row>
        <row r="172">
          <cell r="AZ172">
            <v>0.55047749176402194</v>
          </cell>
        </row>
        <row r="173">
          <cell r="AZ173">
            <v>0.50339852751922243</v>
          </cell>
        </row>
        <row r="174">
          <cell r="AZ174">
            <v>0.49966963053337499</v>
          </cell>
        </row>
        <row r="175">
          <cell r="AZ175">
            <v>0.53751826927998125</v>
          </cell>
        </row>
        <row r="176">
          <cell r="AZ176">
            <v>0.58819341531803637</v>
          </cell>
        </row>
        <row r="177">
          <cell r="AZ177">
            <v>0.54520374429306806</v>
          </cell>
        </row>
        <row r="178">
          <cell r="AZ178">
            <v>0.50191922404464284</v>
          </cell>
        </row>
        <row r="179">
          <cell r="AZ179">
            <v>0.47289124089802442</v>
          </cell>
        </row>
        <row r="180">
          <cell r="AZ180">
            <v>0.53779372040718754</v>
          </cell>
        </row>
        <row r="181">
          <cell r="AZ181">
            <v>0.52031027090067539</v>
          </cell>
        </row>
        <row r="182">
          <cell r="AZ182">
            <v>0.52875625203352927</v>
          </cell>
        </row>
        <row r="183">
          <cell r="AZ183">
            <v>0.51822981815012714</v>
          </cell>
        </row>
        <row r="184">
          <cell r="AZ184">
            <v>0.52196485425297834</v>
          </cell>
        </row>
        <row r="185">
          <cell r="AZ185">
            <v>0.46212444178161682</v>
          </cell>
        </row>
        <row r="186">
          <cell r="AZ186">
            <v>0.46461534940216043</v>
          </cell>
        </row>
        <row r="187">
          <cell r="AZ187">
            <v>0.51685485848213586</v>
          </cell>
        </row>
        <row r="188">
          <cell r="AZ188">
            <v>0.58733078310468356</v>
          </cell>
        </row>
        <row r="189">
          <cell r="AZ189">
            <v>0.54467255674537707</v>
          </cell>
        </row>
        <row r="190">
          <cell r="AZ190">
            <v>0.49491628187393039</v>
          </cell>
        </row>
        <row r="191">
          <cell r="AZ191">
            <v>0.47334006101170639</v>
          </cell>
        </row>
        <row r="192">
          <cell r="AZ192">
            <v>0.52731149208694328</v>
          </cell>
        </row>
        <row r="193">
          <cell r="AZ193">
            <v>0.50876388469734279</v>
          </cell>
        </row>
        <row r="194">
          <cell r="AZ194">
            <v>0.52822287627554354</v>
          </cell>
        </row>
        <row r="195">
          <cell r="AZ195">
            <v>0.52333103896538491</v>
          </cell>
        </row>
        <row r="196">
          <cell r="AZ196">
            <v>0.51958168623795009</v>
          </cell>
        </row>
        <row r="197">
          <cell r="AZ197">
            <v>0.48548465689332138</v>
          </cell>
        </row>
        <row r="198">
          <cell r="AZ198">
            <v>0.47719119328193266</v>
          </cell>
        </row>
        <row r="199">
          <cell r="AZ199">
            <v>0.52092006293441795</v>
          </cell>
        </row>
        <row r="200">
          <cell r="AZ200">
            <v>0.5901055816720554</v>
          </cell>
        </row>
        <row r="201">
          <cell r="AZ201">
            <v>0.54002173907925877</v>
          </cell>
        </row>
        <row r="202">
          <cell r="AZ202">
            <v>0.49219152015457668</v>
          </cell>
        </row>
        <row r="203">
          <cell r="AZ203">
            <v>0.46583880811168621</v>
          </cell>
        </row>
        <row r="204">
          <cell r="AZ204">
            <v>0.50706163561399498</v>
          </cell>
        </row>
        <row r="205">
          <cell r="AZ205">
            <v>0.49976394690650044</v>
          </cell>
        </row>
        <row r="206">
          <cell r="AZ206">
            <v>0.52513312910879206</v>
          </cell>
        </row>
        <row r="207">
          <cell r="AZ207">
            <v>0.51348097145076543</v>
          </cell>
        </row>
        <row r="208">
          <cell r="AZ208">
            <v>0.50145143880579912</v>
          </cell>
        </row>
        <row r="209">
          <cell r="AZ209">
            <v>0.47119476502599783</v>
          </cell>
        </row>
        <row r="210">
          <cell r="AZ210">
            <v>0.46201037289063729</v>
          </cell>
        </row>
      </sheetData>
      <sheetData sheetId="15">
        <row r="1">
          <cell r="O1" t="str">
            <v>Rprofit</v>
          </cell>
        </row>
      </sheetData>
      <sheetData sheetId="16"/>
      <sheetData sheetId="17"/>
      <sheetData sheetId="18"/>
      <sheetData sheetId="19">
        <row r="6">
          <cell r="H6" t="str">
            <v>Czech Republic: Real Effective Exchange Rate (based on CPI) , 1991-98</v>
          </cell>
        </row>
      </sheetData>
      <sheetData sheetId="20">
        <row r="2">
          <cell r="B2" t="str">
            <v>REER-CPI</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InputBasics"/>
      <sheetName val="SR Table"/>
      <sheetName val="Panel Chart"/>
      <sheetName val="Panel Chart Data"/>
      <sheetName val="DMX_OUT"/>
      <sheetName val="FSI_IN"/>
      <sheetName val="LookUp"/>
    </sheetNames>
    <sheetDataSet>
      <sheetData sheetId="0" refreshError="1"/>
      <sheetData sheetId="1" refreshError="1"/>
      <sheetData sheetId="2">
        <row r="2">
          <cell r="C2" t="str">
            <v>West Bank and Gaza</v>
          </cell>
        </row>
      </sheetData>
      <sheetData sheetId="3" refreshError="1"/>
      <sheetData sheetId="4" refreshError="1"/>
      <sheetData sheetId="5" refreshError="1"/>
      <sheetData sheetId="6" refreshError="1"/>
      <sheetData sheetId="7" refreshError="1"/>
      <sheetData sheetId="8">
        <row r="2">
          <cell r="E2" t="str">
            <v>United States</v>
          </cell>
          <cell r="F2" t="str">
            <v>Kosovo</v>
          </cell>
        </row>
        <row r="3">
          <cell r="E3" t="str">
            <v>Ecuador</v>
          </cell>
          <cell r="F3" t="str">
            <v>Montenegro</v>
          </cell>
        </row>
        <row r="4">
          <cell r="E4" t="str">
            <v>Micronesia</v>
          </cell>
          <cell r="F4" t="str">
            <v>Austria</v>
          </cell>
        </row>
        <row r="5">
          <cell r="E5" t="str">
            <v>Zimbabwe</v>
          </cell>
          <cell r="F5" t="str">
            <v>Belgium</v>
          </cell>
        </row>
        <row r="6">
          <cell r="E6" t="str">
            <v>West Bank and Gaza</v>
          </cell>
          <cell r="F6" t="str">
            <v>Cyprus</v>
          </cell>
        </row>
        <row r="7">
          <cell r="F7" t="str">
            <v>Estonia</v>
          </cell>
        </row>
        <row r="8">
          <cell r="F8" t="str">
            <v>Finland</v>
          </cell>
        </row>
        <row r="9">
          <cell r="F9" t="str">
            <v>France</v>
          </cell>
        </row>
        <row r="10">
          <cell r="F10" t="str">
            <v>Germany</v>
          </cell>
        </row>
        <row r="11">
          <cell r="F11" t="str">
            <v>Greece</v>
          </cell>
        </row>
        <row r="12">
          <cell r="F12" t="str">
            <v>Ireland</v>
          </cell>
        </row>
        <row r="13">
          <cell r="F13" t="str">
            <v>Italy</v>
          </cell>
        </row>
        <row r="14">
          <cell r="F14" t="str">
            <v>Latvia</v>
          </cell>
        </row>
        <row r="15">
          <cell r="F15" t="str">
            <v>Lithuania</v>
          </cell>
        </row>
        <row r="16">
          <cell r="F16" t="str">
            <v>Luxembourg</v>
          </cell>
        </row>
        <row r="17">
          <cell r="F17" t="str">
            <v>Malta</v>
          </cell>
        </row>
        <row r="18">
          <cell r="F18" t="str">
            <v>Netherlands</v>
          </cell>
        </row>
        <row r="19">
          <cell r="F19" t="str">
            <v>Portugal</v>
          </cell>
        </row>
        <row r="20">
          <cell r="F20" t="str">
            <v>Spain</v>
          </cell>
        </row>
        <row r="21">
          <cell r="F21" t="str">
            <v>Slovenia</v>
          </cell>
        </row>
        <row r="22">
          <cell r="F22" t="str">
            <v>Slovak Republic</v>
          </cell>
        </row>
        <row r="23">
          <cell r="F23" t="str">
            <v>San Marino</v>
          </cell>
        </row>
        <row r="24">
          <cell r="F24" t="str">
            <v>Euro Area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erneunion.org/DataReports" TargetMode="External"/><Relationship Id="rId1" Type="http://schemas.openxmlformats.org/officeDocument/2006/relationships/hyperlink" Target="https://www.berneunion.org/DataRepor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8D40F-4FD1-49BC-AF5C-68FB6C23C23A}">
  <sheetPr>
    <tabColor rgb="FFFF0000"/>
  </sheetPr>
  <dimension ref="A4:U42"/>
  <sheetViews>
    <sheetView showGridLines="0" topLeftCell="B1" workbookViewId="0">
      <selection activeCell="H7" sqref="H7"/>
    </sheetView>
  </sheetViews>
  <sheetFormatPr defaultRowHeight="12.75" x14ac:dyDescent="0.2"/>
  <cols>
    <col min="1" max="1" width="3.7109375" style="173" hidden="1" customWidth="1"/>
    <col min="2" max="2" width="90" style="173" customWidth="1"/>
    <col min="3" max="3" width="95.28515625" style="173" customWidth="1"/>
    <col min="4" max="7" width="9.140625" style="173"/>
    <col min="8" max="8" width="24.140625" style="173" customWidth="1"/>
    <col min="9" max="16" width="9.140625" style="173"/>
    <col min="17" max="18" width="9.140625" style="173" customWidth="1"/>
    <col min="19" max="19" width="5" style="173" customWidth="1"/>
    <col min="20" max="21" width="9.140625" style="173" hidden="1" customWidth="1"/>
    <col min="22" max="22" width="14.7109375" style="173" customWidth="1"/>
    <col min="23" max="16384" width="9.140625" style="173"/>
  </cols>
  <sheetData>
    <row r="4" spans="1:14" ht="36" customHeight="1" x14ac:dyDescent="0.35">
      <c r="B4" s="196" t="s">
        <v>255</v>
      </c>
      <c r="C4" s="196"/>
      <c r="D4" s="174"/>
      <c r="E4" s="174"/>
      <c r="F4" s="174"/>
      <c r="G4" s="174"/>
      <c r="H4" s="174"/>
      <c r="I4" s="174"/>
      <c r="J4" s="174"/>
      <c r="K4" s="174"/>
      <c r="L4" s="174"/>
      <c r="M4" s="174"/>
      <c r="N4" s="174"/>
    </row>
    <row r="5" spans="1:14" ht="29.25" customHeight="1" x14ac:dyDescent="0.3">
      <c r="B5" s="287" t="s">
        <v>256</v>
      </c>
      <c r="C5" s="288"/>
      <c r="D5" s="174"/>
      <c r="E5" s="174"/>
      <c r="F5" s="174"/>
      <c r="G5" s="174"/>
      <c r="H5" s="174"/>
      <c r="I5" s="174"/>
      <c r="J5" s="174"/>
      <c r="K5" s="174"/>
      <c r="L5" s="174"/>
      <c r="M5" s="174"/>
      <c r="N5" s="174"/>
    </row>
    <row r="6" spans="1:14" ht="27" customHeight="1" thickBot="1" x14ac:dyDescent="0.35">
      <c r="A6" s="175"/>
      <c r="B6" s="175"/>
      <c r="C6" s="175"/>
      <c r="D6" s="175"/>
      <c r="E6" s="175"/>
      <c r="F6" s="175"/>
      <c r="G6" s="175"/>
      <c r="H6" s="175"/>
      <c r="I6" s="175"/>
      <c r="J6" s="175"/>
      <c r="K6" s="175"/>
      <c r="L6" s="175"/>
      <c r="M6" s="175"/>
      <c r="N6" s="175"/>
    </row>
    <row r="7" spans="1:14" ht="294" customHeight="1" x14ac:dyDescent="0.2">
      <c r="B7" s="194" t="s">
        <v>263</v>
      </c>
      <c r="C7" s="193" t="s">
        <v>262</v>
      </c>
    </row>
    <row r="8" spans="1:14" x14ac:dyDescent="0.2">
      <c r="B8" s="190" t="s">
        <v>259</v>
      </c>
      <c r="C8" s="191" t="s">
        <v>259</v>
      </c>
      <c r="D8" s="189"/>
    </row>
    <row r="9" spans="1:14" ht="42" customHeight="1" thickBot="1" x14ac:dyDescent="0.25">
      <c r="B9" s="195" t="s">
        <v>261</v>
      </c>
      <c r="C9" s="192" t="s">
        <v>260</v>
      </c>
    </row>
    <row r="10" spans="1:14" ht="15" x14ac:dyDescent="0.25">
      <c r="C10" s="188"/>
    </row>
    <row r="11" spans="1:14" ht="15" x14ac:dyDescent="0.25">
      <c r="C11" s="188"/>
    </row>
    <row r="12" spans="1:14" ht="15" x14ac:dyDescent="0.25">
      <c r="C12" s="188"/>
    </row>
    <row r="13" spans="1:14" ht="15" x14ac:dyDescent="0.25">
      <c r="C13" s="188"/>
    </row>
    <row r="14" spans="1:14" ht="15" x14ac:dyDescent="0.25">
      <c r="C14" s="188"/>
    </row>
    <row r="15" spans="1:14" ht="15" x14ac:dyDescent="0.25">
      <c r="C15" s="188"/>
    </row>
    <row r="16" spans="1:14" ht="15" x14ac:dyDescent="0.25">
      <c r="C16" s="188"/>
    </row>
    <row r="17" spans="3:3" ht="15" x14ac:dyDescent="0.25">
      <c r="C17" s="188"/>
    </row>
    <row r="18" spans="3:3" ht="15" x14ac:dyDescent="0.25">
      <c r="C18" s="188"/>
    </row>
    <row r="19" spans="3:3" ht="15" x14ac:dyDescent="0.25">
      <c r="C19" s="188"/>
    </row>
    <row r="20" spans="3:3" ht="15" x14ac:dyDescent="0.25">
      <c r="C20" s="188"/>
    </row>
    <row r="21" spans="3:3" ht="15" x14ac:dyDescent="0.25">
      <c r="C21" s="188"/>
    </row>
    <row r="22" spans="3:3" ht="15" x14ac:dyDescent="0.25">
      <c r="C22" s="188"/>
    </row>
    <row r="23" spans="3:3" ht="15" x14ac:dyDescent="0.25">
      <c r="C23" s="188"/>
    </row>
    <row r="24" spans="3:3" ht="15" x14ac:dyDescent="0.25">
      <c r="C24" s="188"/>
    </row>
    <row r="25" spans="3:3" ht="15" x14ac:dyDescent="0.25">
      <c r="C25" s="188"/>
    </row>
    <row r="26" spans="3:3" ht="15" x14ac:dyDescent="0.25">
      <c r="C26" s="188"/>
    </row>
    <row r="27" spans="3:3" ht="15" x14ac:dyDescent="0.25">
      <c r="C27" s="188"/>
    </row>
    <row r="28" spans="3:3" ht="15" x14ac:dyDescent="0.25">
      <c r="C28" s="188"/>
    </row>
    <row r="29" spans="3:3" ht="15" x14ac:dyDescent="0.25">
      <c r="C29" s="188"/>
    </row>
    <row r="30" spans="3:3" ht="15" x14ac:dyDescent="0.25">
      <c r="C30" s="188"/>
    </row>
    <row r="31" spans="3:3" ht="15" x14ac:dyDescent="0.25">
      <c r="C31" s="188"/>
    </row>
    <row r="32" spans="3:3" ht="15" x14ac:dyDescent="0.25">
      <c r="C32" s="188"/>
    </row>
    <row r="33" spans="3:3" ht="15" x14ac:dyDescent="0.25">
      <c r="C33" s="188"/>
    </row>
    <row r="34" spans="3:3" ht="15" x14ac:dyDescent="0.25">
      <c r="C34" s="188"/>
    </row>
    <row r="35" spans="3:3" ht="15" x14ac:dyDescent="0.25">
      <c r="C35" s="188"/>
    </row>
    <row r="36" spans="3:3" ht="15" x14ac:dyDescent="0.25">
      <c r="C36" s="188"/>
    </row>
    <row r="37" spans="3:3" ht="15" x14ac:dyDescent="0.25">
      <c r="C37" s="188"/>
    </row>
    <row r="38" spans="3:3" ht="15" x14ac:dyDescent="0.25">
      <c r="C38" s="188"/>
    </row>
    <row r="39" spans="3:3" ht="15" x14ac:dyDescent="0.25">
      <c r="C39" s="188"/>
    </row>
    <row r="40" spans="3:3" ht="15" x14ac:dyDescent="0.25">
      <c r="C40" s="188"/>
    </row>
    <row r="41" spans="3:3" ht="15" x14ac:dyDescent="0.25">
      <c r="C41" s="188"/>
    </row>
    <row r="42" spans="3:3" ht="15" x14ac:dyDescent="0.25">
      <c r="C42" s="188"/>
    </row>
  </sheetData>
  <mergeCells count="2">
    <mergeCell ref="B4:C4"/>
    <mergeCell ref="B5:C5"/>
  </mergeCells>
  <hyperlinks>
    <hyperlink ref="C8" r:id="rId1" location=":~:text=2020%20State%20of%20the%20Industry%20Report" xr:uid="{668B91C4-90BD-476F-9AF9-BD7B6799E542}"/>
    <hyperlink ref="B8" r:id="rId2" location=":~:text=2020%20State%20of%20the%20Industry%20Report" xr:uid="{F3A5A776-C258-4FE5-99B2-B0F7132A029B}"/>
  </hyperlinks>
  <printOptions horizontalCentered="1" verticalCentered="1"/>
  <pageMargins left="0" right="0" top="0" bottom="0" header="0" footer="0"/>
  <pageSetup paperSize="9" scale="7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AC0000"/>
  </sheetPr>
  <dimension ref="B2:V40"/>
  <sheetViews>
    <sheetView topLeftCell="A4" workbookViewId="0">
      <selection activeCell="P18" sqref="P18"/>
    </sheetView>
  </sheetViews>
  <sheetFormatPr defaultRowHeight="15" x14ac:dyDescent="0.25"/>
  <cols>
    <col min="1" max="1" width="4.42578125" customWidth="1"/>
    <col min="2" max="2" width="19.85546875" style="37" customWidth="1"/>
    <col min="3" max="3" width="11.7109375" customWidth="1"/>
    <col min="4" max="4" width="9" customWidth="1"/>
    <col min="5" max="5" width="19.85546875" style="37" customWidth="1"/>
    <col min="6" max="6" width="11.7109375" customWidth="1"/>
    <col min="7" max="7" width="9" customWidth="1"/>
    <col min="8" max="8" width="19.85546875" style="37" customWidth="1"/>
    <col min="9" max="9" width="11.7109375" customWidth="1"/>
    <col min="10" max="10" width="9" customWidth="1"/>
    <col min="11" max="11" width="19.85546875" style="37" customWidth="1"/>
    <col min="12" max="12" width="11.7109375" customWidth="1"/>
    <col min="13" max="13" width="9" customWidth="1"/>
    <col min="14" max="14" width="6.140625" customWidth="1"/>
    <col min="16" max="16" width="21.28515625" bestFit="1" customWidth="1"/>
  </cols>
  <sheetData>
    <row r="2" spans="2:22" ht="20.25" customHeight="1" x14ac:dyDescent="0.25">
      <c r="B2" s="216" t="s">
        <v>206</v>
      </c>
      <c r="C2" s="216"/>
      <c r="D2" s="216"/>
      <c r="E2" s="216"/>
      <c r="F2" s="216"/>
      <c r="G2" s="216"/>
      <c r="H2" s="216"/>
      <c r="I2" s="216"/>
      <c r="J2" s="216"/>
      <c r="K2" s="216"/>
      <c r="L2" s="216"/>
      <c r="M2" s="216"/>
    </row>
    <row r="3" spans="2:22" ht="21" customHeight="1" x14ac:dyDescent="0.25">
      <c r="B3" s="217" t="s">
        <v>207</v>
      </c>
      <c r="C3" s="217"/>
      <c r="D3" s="217"/>
      <c r="E3" s="217"/>
      <c r="F3" s="217"/>
      <c r="G3" s="217"/>
      <c r="H3" s="217"/>
      <c r="I3" s="217"/>
      <c r="J3" s="217"/>
      <c r="K3" s="217"/>
      <c r="L3" s="217"/>
      <c r="M3" s="217"/>
    </row>
    <row r="4" spans="2:22" ht="42.75" customHeight="1" x14ac:dyDescent="0.25">
      <c r="B4" s="54" t="s">
        <v>214</v>
      </c>
      <c r="C4" s="44" t="s">
        <v>194</v>
      </c>
      <c r="D4" s="44" t="s">
        <v>0</v>
      </c>
      <c r="E4" s="54" t="s">
        <v>214</v>
      </c>
      <c r="F4" s="54" t="s">
        <v>194</v>
      </c>
      <c r="G4" s="44" t="s">
        <v>0</v>
      </c>
      <c r="H4" s="54" t="s">
        <v>214</v>
      </c>
      <c r="I4" s="44" t="s">
        <v>194</v>
      </c>
      <c r="J4" s="44" t="s">
        <v>0</v>
      </c>
      <c r="K4" s="54" t="s">
        <v>214</v>
      </c>
      <c r="L4" s="44" t="s">
        <v>194</v>
      </c>
      <c r="M4" s="44" t="s">
        <v>0</v>
      </c>
    </row>
    <row r="5" spans="2:22" ht="15.75" customHeight="1" x14ac:dyDescent="0.3">
      <c r="B5" s="218" t="s">
        <v>179</v>
      </c>
      <c r="C5" s="219"/>
      <c r="D5" s="219"/>
      <c r="E5" s="219"/>
      <c r="F5" s="219"/>
      <c r="G5" s="219"/>
      <c r="H5" s="220" t="s">
        <v>180</v>
      </c>
      <c r="I5" s="220"/>
      <c r="J5" s="220"/>
      <c r="K5" s="220"/>
      <c r="L5" s="220"/>
      <c r="M5" s="221"/>
      <c r="P5" s="285" t="s">
        <v>286</v>
      </c>
    </row>
    <row r="6" spans="2:22" ht="18.75" customHeight="1" x14ac:dyDescent="0.25">
      <c r="B6" s="33" t="s">
        <v>43</v>
      </c>
      <c r="C6" s="45">
        <f>SUM(C7:C12)</f>
        <v>62.8</v>
      </c>
      <c r="D6" s="29">
        <v>0.03</v>
      </c>
      <c r="E6" s="33" t="s">
        <v>7</v>
      </c>
      <c r="F6" s="45">
        <f>SUM(F7:F12)</f>
        <v>932.2</v>
      </c>
      <c r="G6" s="29">
        <v>0.51</v>
      </c>
      <c r="H6" s="33" t="s">
        <v>56</v>
      </c>
      <c r="I6" s="45">
        <f>SUM(I7:I12)</f>
        <v>368.90000000000003</v>
      </c>
      <c r="J6" s="29">
        <v>0.2</v>
      </c>
      <c r="K6" s="33" t="s">
        <v>62</v>
      </c>
      <c r="L6" s="45">
        <f>SUM(L7:L12)</f>
        <v>458.79999999999995</v>
      </c>
      <c r="M6" s="29">
        <v>0.25</v>
      </c>
      <c r="O6" s="283"/>
      <c r="P6" s="286" t="s">
        <v>287</v>
      </c>
    </row>
    <row r="7" spans="2:22" ht="18.75" customHeight="1" x14ac:dyDescent="0.25">
      <c r="B7" s="34" t="s">
        <v>46</v>
      </c>
      <c r="C7" s="12">
        <v>10.7</v>
      </c>
      <c r="D7" s="17">
        <f>C7/$C$6</f>
        <v>0.17038216560509553</v>
      </c>
      <c r="E7" s="34" t="s">
        <v>50</v>
      </c>
      <c r="F7" s="12">
        <v>128.19999999999999</v>
      </c>
      <c r="G7" s="17">
        <f>F7/$F$6</f>
        <v>0.13752413645140527</v>
      </c>
      <c r="H7" s="34" t="s">
        <v>57</v>
      </c>
      <c r="I7" s="12">
        <v>204.2</v>
      </c>
      <c r="J7" s="17">
        <f>I7/$I$6</f>
        <v>0.55353754404987798</v>
      </c>
      <c r="K7" s="34" t="s">
        <v>63</v>
      </c>
      <c r="L7" s="12">
        <v>67.8</v>
      </c>
      <c r="M7" s="17">
        <f>L7/$L$6</f>
        <v>0.14777680906713164</v>
      </c>
      <c r="O7" s="283"/>
    </row>
    <row r="8" spans="2:22" ht="18.75" customHeight="1" x14ac:dyDescent="0.25">
      <c r="B8" s="34" t="s">
        <v>45</v>
      </c>
      <c r="C8" s="12">
        <v>8.1</v>
      </c>
      <c r="D8" s="17">
        <f t="shared" ref="D8:D12" si="0">C8/$C$6</f>
        <v>0.12898089171974522</v>
      </c>
      <c r="E8" s="34" t="s">
        <v>52</v>
      </c>
      <c r="F8" s="12">
        <v>82.2</v>
      </c>
      <c r="G8" s="17">
        <f t="shared" ref="G8:G12" si="1">F8/$F$6</f>
        <v>8.8178502467281691E-2</v>
      </c>
      <c r="H8" s="34" t="s">
        <v>58</v>
      </c>
      <c r="I8" s="12">
        <v>32.6</v>
      </c>
      <c r="J8" s="17">
        <f t="shared" ref="J8:J12" si="2">I8/$I$6</f>
        <v>8.8370832203849281E-2</v>
      </c>
      <c r="K8" s="34" t="s">
        <v>87</v>
      </c>
      <c r="L8" s="12">
        <v>42.5</v>
      </c>
      <c r="M8" s="17">
        <f t="shared" ref="M8:M12" si="3">L8/$L$6</f>
        <v>9.2632955536181352E-2</v>
      </c>
      <c r="S8" s="7"/>
      <c r="V8" s="7"/>
    </row>
    <row r="9" spans="2:22" ht="18.75" customHeight="1" x14ac:dyDescent="0.25">
      <c r="B9" s="34" t="s">
        <v>47</v>
      </c>
      <c r="C9" s="12">
        <v>5.4</v>
      </c>
      <c r="D9" s="17">
        <f t="shared" si="0"/>
        <v>8.5987261146496824E-2</v>
      </c>
      <c r="E9" s="34" t="s">
        <v>51</v>
      </c>
      <c r="F9" s="12">
        <v>81.400000000000006</v>
      </c>
      <c r="G9" s="17">
        <f t="shared" si="1"/>
        <v>8.732031752842738E-2</v>
      </c>
      <c r="H9" s="34" t="s">
        <v>59</v>
      </c>
      <c r="I9" s="12">
        <v>31.6</v>
      </c>
      <c r="J9" s="17">
        <f t="shared" si="2"/>
        <v>8.5660070479804826E-2</v>
      </c>
      <c r="K9" s="34" t="s">
        <v>64</v>
      </c>
      <c r="L9" s="12">
        <v>39.299999999999997</v>
      </c>
      <c r="M9" s="17">
        <f t="shared" si="3"/>
        <v>8.5658238884045335E-2</v>
      </c>
    </row>
    <row r="10" spans="2:22" ht="18.75" customHeight="1" x14ac:dyDescent="0.25">
      <c r="B10" s="34" t="s">
        <v>48</v>
      </c>
      <c r="C10" s="12">
        <v>3.1</v>
      </c>
      <c r="D10" s="17">
        <f t="shared" si="0"/>
        <v>4.9363057324840767E-2</v>
      </c>
      <c r="E10" s="34" t="s">
        <v>53</v>
      </c>
      <c r="F10" s="12">
        <v>78.3</v>
      </c>
      <c r="G10" s="17">
        <f t="shared" si="1"/>
        <v>8.3994850890366873E-2</v>
      </c>
      <c r="H10" s="34" t="s">
        <v>60</v>
      </c>
      <c r="I10" s="12">
        <v>29.6</v>
      </c>
      <c r="J10" s="17">
        <f t="shared" si="2"/>
        <v>8.0238547031715915E-2</v>
      </c>
      <c r="K10" s="34" t="s">
        <v>65</v>
      </c>
      <c r="L10" s="12">
        <v>37.1</v>
      </c>
      <c r="M10" s="17">
        <f t="shared" si="3"/>
        <v>8.0863121185701839E-2</v>
      </c>
      <c r="S10" s="7"/>
      <c r="V10" s="7"/>
    </row>
    <row r="11" spans="2:22" ht="18.75" customHeight="1" x14ac:dyDescent="0.25">
      <c r="B11" s="34" t="s">
        <v>75</v>
      </c>
      <c r="C11" s="12">
        <v>2.5</v>
      </c>
      <c r="D11" s="17">
        <f t="shared" si="0"/>
        <v>3.9808917197452234E-2</v>
      </c>
      <c r="E11" s="34" t="s">
        <v>54</v>
      </c>
      <c r="F11" s="12">
        <v>65.5</v>
      </c>
      <c r="G11" s="17">
        <f t="shared" si="1"/>
        <v>7.0263891868697706E-2</v>
      </c>
      <c r="H11" s="34" t="s">
        <v>61</v>
      </c>
      <c r="I11" s="12">
        <v>11.8</v>
      </c>
      <c r="J11" s="17">
        <f t="shared" si="2"/>
        <v>3.1986988343724584E-2</v>
      </c>
      <c r="K11" s="34" t="s">
        <v>91</v>
      </c>
      <c r="L11" s="12">
        <v>28.7</v>
      </c>
      <c r="M11" s="17">
        <f t="shared" si="3"/>
        <v>6.2554489973844815E-2</v>
      </c>
    </row>
    <row r="12" spans="2:22" ht="18.75" customHeight="1" x14ac:dyDescent="0.25">
      <c r="B12" s="34" t="s">
        <v>55</v>
      </c>
      <c r="C12" s="16">
        <v>33</v>
      </c>
      <c r="D12" s="17">
        <f t="shared" si="0"/>
        <v>0.52547770700636942</v>
      </c>
      <c r="E12" s="34" t="s">
        <v>55</v>
      </c>
      <c r="F12" s="12">
        <v>496.6</v>
      </c>
      <c r="G12" s="17">
        <f t="shared" si="1"/>
        <v>0.5327183007938211</v>
      </c>
      <c r="H12" s="34" t="s">
        <v>55</v>
      </c>
      <c r="I12" s="12">
        <v>59.1</v>
      </c>
      <c r="J12" s="17">
        <f t="shared" si="2"/>
        <v>0.16020601789102737</v>
      </c>
      <c r="K12" s="34" t="s">
        <v>55</v>
      </c>
      <c r="L12" s="12">
        <v>243.4</v>
      </c>
      <c r="M12" s="17">
        <f t="shared" si="3"/>
        <v>0.53051438535309514</v>
      </c>
      <c r="S12" s="7"/>
      <c r="V12" s="7"/>
    </row>
    <row r="13" spans="2:22" ht="18.75" customHeight="1" x14ac:dyDescent="0.25">
      <c r="B13" s="35"/>
      <c r="C13" s="18"/>
      <c r="D13" s="19"/>
      <c r="E13" s="35"/>
      <c r="F13" s="18"/>
      <c r="G13" s="19"/>
      <c r="H13" s="35"/>
      <c r="I13" s="18"/>
      <c r="J13" s="19"/>
      <c r="K13" s="35"/>
      <c r="L13" s="18"/>
      <c r="M13" s="19"/>
    </row>
    <row r="14" spans="2:22" ht="18.75" customHeight="1" x14ac:dyDescent="0.25">
      <c r="B14" s="222" t="s">
        <v>203</v>
      </c>
      <c r="C14" s="223"/>
      <c r="D14" s="223"/>
      <c r="E14" s="223"/>
      <c r="F14" s="223"/>
      <c r="G14" s="223"/>
      <c r="H14" s="224" t="s">
        <v>181</v>
      </c>
      <c r="I14" s="224"/>
      <c r="J14" s="224"/>
      <c r="K14" s="224"/>
      <c r="L14" s="224"/>
      <c r="M14" s="225"/>
    </row>
    <row r="15" spans="2:22" ht="18.75" customHeight="1" x14ac:dyDescent="0.25">
      <c r="B15" s="33" t="s">
        <v>43</v>
      </c>
      <c r="C15" s="45">
        <f>SUM(C16:C21)</f>
        <v>20.399999999999999</v>
      </c>
      <c r="D15" s="29">
        <v>0.2</v>
      </c>
      <c r="E15" s="33" t="s">
        <v>7</v>
      </c>
      <c r="F15" s="28">
        <f>SUM(F16:F21)</f>
        <v>25</v>
      </c>
      <c r="G15" s="29">
        <v>0.24</v>
      </c>
      <c r="H15" s="33" t="s">
        <v>56</v>
      </c>
      <c r="I15" s="45">
        <f>SUM(I16:I21)</f>
        <v>23.6</v>
      </c>
      <c r="J15" s="29">
        <v>0.23</v>
      </c>
      <c r="K15" s="33" t="s">
        <v>62</v>
      </c>
      <c r="L15" s="45">
        <f>SUM(L16:L21)</f>
        <v>33.799999999999997</v>
      </c>
      <c r="M15" s="29">
        <v>0.33</v>
      </c>
      <c r="O15" s="7"/>
    </row>
    <row r="16" spans="2:22" ht="18.75" customHeight="1" x14ac:dyDescent="0.25">
      <c r="B16" s="34" t="s">
        <v>46</v>
      </c>
      <c r="C16" s="12">
        <v>7</v>
      </c>
      <c r="D16" s="17">
        <f>C16/$C$15</f>
        <v>0.34313725490196079</v>
      </c>
      <c r="E16" s="34" t="s">
        <v>51</v>
      </c>
      <c r="F16" s="12">
        <v>4.8</v>
      </c>
      <c r="G16" s="17">
        <f>F16/$F$15</f>
        <v>0.192</v>
      </c>
      <c r="H16" s="34" t="s">
        <v>57</v>
      </c>
      <c r="I16" s="12">
        <v>14</v>
      </c>
      <c r="J16" s="17">
        <f>I16/$I$15</f>
        <v>0.59322033898305082</v>
      </c>
      <c r="K16" s="34" t="s">
        <v>80</v>
      </c>
      <c r="L16" s="12">
        <v>4.2</v>
      </c>
      <c r="M16" s="17">
        <f>L16/$L$15</f>
        <v>0.12426035502958581</v>
      </c>
      <c r="S16" s="7"/>
      <c r="V16" s="7"/>
    </row>
    <row r="17" spans="2:15" ht="18.75" customHeight="1" x14ac:dyDescent="0.25">
      <c r="B17" s="34" t="s">
        <v>68</v>
      </c>
      <c r="C17" s="12">
        <v>1.9</v>
      </c>
      <c r="D17" s="17">
        <f t="shared" ref="D17:D21" si="4">C17/$C$15</f>
        <v>9.3137254901960786E-2</v>
      </c>
      <c r="E17" s="34" t="s">
        <v>69</v>
      </c>
      <c r="F17" s="12">
        <v>4.2</v>
      </c>
      <c r="G17" s="17">
        <f t="shared" ref="G17:G21" si="5">F17/$F$15</f>
        <v>0.16800000000000001</v>
      </c>
      <c r="H17" s="34" t="s">
        <v>59</v>
      </c>
      <c r="I17" s="12">
        <v>2</v>
      </c>
      <c r="J17" s="17">
        <v>0.09</v>
      </c>
      <c r="K17" s="34" t="s">
        <v>109</v>
      </c>
      <c r="L17" s="12">
        <v>3.7</v>
      </c>
      <c r="M17" s="17">
        <f t="shared" ref="M17:M21" si="6">L17/$L$15</f>
        <v>0.10946745562130179</v>
      </c>
    </row>
    <row r="18" spans="2:15" ht="18.75" customHeight="1" x14ac:dyDescent="0.25">
      <c r="B18" s="34" t="s">
        <v>75</v>
      </c>
      <c r="C18" s="12">
        <v>1.6</v>
      </c>
      <c r="D18" s="17">
        <f t="shared" si="4"/>
        <v>7.8431372549019621E-2</v>
      </c>
      <c r="E18" s="34" t="s">
        <v>70</v>
      </c>
      <c r="F18" s="12">
        <v>3.6</v>
      </c>
      <c r="G18" s="17">
        <v>0.15</v>
      </c>
      <c r="H18" s="34" t="s">
        <v>58</v>
      </c>
      <c r="I18" s="12">
        <v>1.6</v>
      </c>
      <c r="J18" s="17">
        <f t="shared" ref="J18:J21" si="7">I18/$I$15</f>
        <v>6.7796610169491525E-2</v>
      </c>
      <c r="K18" s="34" t="s">
        <v>63</v>
      </c>
      <c r="L18" s="12">
        <v>3.7</v>
      </c>
      <c r="M18" s="17">
        <f t="shared" si="6"/>
        <v>0.10946745562130179</v>
      </c>
    </row>
    <row r="19" spans="2:15" ht="18.75" customHeight="1" x14ac:dyDescent="0.25">
      <c r="B19" s="34" t="s">
        <v>103</v>
      </c>
      <c r="C19" s="16">
        <v>1.4</v>
      </c>
      <c r="D19" s="17">
        <f t="shared" si="4"/>
        <v>6.8627450980392163E-2</v>
      </c>
      <c r="E19" s="34" t="s">
        <v>110</v>
      </c>
      <c r="F19" s="12">
        <v>1.2</v>
      </c>
      <c r="G19" s="17">
        <f t="shared" si="5"/>
        <v>4.8000000000000001E-2</v>
      </c>
      <c r="H19" s="34" t="s">
        <v>107</v>
      </c>
      <c r="I19" s="12">
        <v>1.5</v>
      </c>
      <c r="J19" s="17">
        <f t="shared" si="7"/>
        <v>6.3559322033898302E-2</v>
      </c>
      <c r="K19" s="34" t="s">
        <v>72</v>
      </c>
      <c r="L19" s="12">
        <v>2.9</v>
      </c>
      <c r="M19" s="17">
        <f t="shared" si="6"/>
        <v>8.5798816568047345E-2</v>
      </c>
    </row>
    <row r="20" spans="2:15" ht="18.75" customHeight="1" x14ac:dyDescent="0.25">
      <c r="B20" s="34" t="s">
        <v>67</v>
      </c>
      <c r="C20" s="12">
        <v>1.2</v>
      </c>
      <c r="D20" s="17">
        <f t="shared" si="4"/>
        <v>5.8823529411764705E-2</v>
      </c>
      <c r="E20" s="34" t="s">
        <v>111</v>
      </c>
      <c r="F20" s="12">
        <v>1.2</v>
      </c>
      <c r="G20" s="17">
        <f t="shared" si="5"/>
        <v>4.8000000000000001E-2</v>
      </c>
      <c r="H20" s="34" t="s">
        <v>108</v>
      </c>
      <c r="I20" s="12">
        <v>1.2</v>
      </c>
      <c r="J20" s="17">
        <f t="shared" si="7"/>
        <v>5.084745762711864E-2</v>
      </c>
      <c r="K20" s="34" t="s">
        <v>73</v>
      </c>
      <c r="L20" s="12">
        <v>2.6</v>
      </c>
      <c r="M20" s="17">
        <f t="shared" si="6"/>
        <v>7.6923076923076927E-2</v>
      </c>
    </row>
    <row r="21" spans="2:15" ht="18.75" customHeight="1" x14ac:dyDescent="0.25">
      <c r="B21" s="34" t="s">
        <v>55</v>
      </c>
      <c r="C21" s="12">
        <v>7.3</v>
      </c>
      <c r="D21" s="17">
        <f t="shared" si="4"/>
        <v>0.35784313725490197</v>
      </c>
      <c r="E21" s="34" t="s">
        <v>55</v>
      </c>
      <c r="F21" s="16">
        <v>10</v>
      </c>
      <c r="G21" s="17">
        <f t="shared" si="5"/>
        <v>0.4</v>
      </c>
      <c r="H21" s="34" t="s">
        <v>55</v>
      </c>
      <c r="I21" s="12">
        <v>3.3</v>
      </c>
      <c r="J21" s="17">
        <f t="shared" si="7"/>
        <v>0.13983050847457626</v>
      </c>
      <c r="K21" s="34" t="s">
        <v>55</v>
      </c>
      <c r="L21" s="12">
        <v>16.7</v>
      </c>
      <c r="M21" s="17">
        <f t="shared" si="6"/>
        <v>0.49408284023668642</v>
      </c>
    </row>
    <row r="22" spans="2:15" ht="18.75" customHeight="1" x14ac:dyDescent="0.25">
      <c r="B22" s="36"/>
      <c r="C22" s="20"/>
      <c r="D22" s="21"/>
      <c r="E22" s="36"/>
      <c r="F22" s="20"/>
      <c r="G22" s="21"/>
      <c r="H22" s="36"/>
      <c r="I22" s="20"/>
      <c r="J22" s="50"/>
      <c r="K22" s="36"/>
      <c r="L22" s="20"/>
      <c r="M22" s="21"/>
    </row>
    <row r="23" spans="2:15" ht="18.75" customHeight="1" x14ac:dyDescent="0.25">
      <c r="B23" s="222" t="s">
        <v>204</v>
      </c>
      <c r="C23" s="223"/>
      <c r="D23" s="223"/>
      <c r="E23" s="223"/>
      <c r="F23" s="223"/>
      <c r="G23" s="223"/>
      <c r="H23" s="224" t="s">
        <v>182</v>
      </c>
      <c r="I23" s="224"/>
      <c r="J23" s="224"/>
      <c r="K23" s="224"/>
      <c r="L23" s="224"/>
      <c r="M23" s="225"/>
    </row>
    <row r="24" spans="2:15" ht="18.75" customHeight="1" x14ac:dyDescent="0.25">
      <c r="B24" s="33" t="s">
        <v>43</v>
      </c>
      <c r="C24" s="45">
        <v>6</v>
      </c>
      <c r="D24" s="29">
        <v>0.13</v>
      </c>
      <c r="E24" s="33" t="s">
        <v>7</v>
      </c>
      <c r="F24" s="45">
        <f>SUM(F25:F30)</f>
        <v>8.6000000000000014</v>
      </c>
      <c r="G24" s="29">
        <v>0.18</v>
      </c>
      <c r="H24" s="33" t="s">
        <v>56</v>
      </c>
      <c r="I24" s="45">
        <f>SUM(I25:I30)</f>
        <v>5.8</v>
      </c>
      <c r="J24" s="29">
        <v>0.12</v>
      </c>
      <c r="K24" s="33" t="s">
        <v>62</v>
      </c>
      <c r="L24" s="45">
        <f>SUM(L25:L30)</f>
        <v>28.2</v>
      </c>
      <c r="M24" s="29">
        <v>0.56999999999999995</v>
      </c>
      <c r="O24" s="7"/>
    </row>
    <row r="25" spans="2:15" ht="18.75" customHeight="1" x14ac:dyDescent="0.25">
      <c r="B25" s="34" t="s">
        <v>66</v>
      </c>
      <c r="C25" s="16">
        <v>2</v>
      </c>
      <c r="D25" s="17">
        <v>0.31</v>
      </c>
      <c r="E25" s="34" t="s">
        <v>70</v>
      </c>
      <c r="F25" s="12">
        <v>1.6</v>
      </c>
      <c r="G25" s="17">
        <v>0.18</v>
      </c>
      <c r="H25" s="34" t="s">
        <v>77</v>
      </c>
      <c r="I25" s="12">
        <v>1.2</v>
      </c>
      <c r="J25" s="17">
        <v>0.2</v>
      </c>
      <c r="K25" s="34" t="s">
        <v>79</v>
      </c>
      <c r="L25" s="12">
        <v>5.0999999999999996</v>
      </c>
      <c r="M25" s="17">
        <f>L25/$L$24</f>
        <v>0.18085106382978722</v>
      </c>
    </row>
    <row r="26" spans="2:15" ht="18.75" customHeight="1" x14ac:dyDescent="0.25">
      <c r="B26" s="34" t="s">
        <v>46</v>
      </c>
      <c r="C26" s="16">
        <v>0.7</v>
      </c>
      <c r="D26" s="17">
        <v>0.11</v>
      </c>
      <c r="E26" s="34" t="s">
        <v>69</v>
      </c>
      <c r="F26" s="12">
        <v>1</v>
      </c>
      <c r="G26" s="17">
        <v>0.11</v>
      </c>
      <c r="H26" s="34" t="s">
        <v>78</v>
      </c>
      <c r="I26" s="12">
        <v>1.1000000000000001</v>
      </c>
      <c r="J26" s="17">
        <f t="shared" ref="J26:J30" si="8">I26/$I$24</f>
        <v>0.18965517241379312</v>
      </c>
      <c r="K26" s="34" t="s">
        <v>80</v>
      </c>
      <c r="L26" s="12">
        <v>3.7</v>
      </c>
      <c r="M26" s="17">
        <f t="shared" ref="M26:M30" si="9">L26/$L$24</f>
        <v>0.13120567375886527</v>
      </c>
    </row>
    <row r="27" spans="2:15" ht="18.75" customHeight="1" x14ac:dyDescent="0.25">
      <c r="B27" s="34" t="s">
        <v>68</v>
      </c>
      <c r="C27" s="12">
        <v>0.4</v>
      </c>
      <c r="D27" s="17">
        <v>0.06</v>
      </c>
      <c r="E27" s="34" t="s">
        <v>112</v>
      </c>
      <c r="F27" s="12">
        <v>0.6</v>
      </c>
      <c r="G27" s="17">
        <f t="shared" ref="G27:G30" si="10">F27/$F$24</f>
        <v>6.9767441860465101E-2</v>
      </c>
      <c r="H27" s="34" t="s">
        <v>58</v>
      </c>
      <c r="I27" s="12">
        <v>0.9</v>
      </c>
      <c r="J27" s="17">
        <f t="shared" si="8"/>
        <v>0.15517241379310345</v>
      </c>
      <c r="K27" s="34" t="s">
        <v>81</v>
      </c>
      <c r="L27" s="12">
        <v>3.2</v>
      </c>
      <c r="M27" s="17">
        <f t="shared" si="9"/>
        <v>0.11347517730496455</v>
      </c>
    </row>
    <row r="28" spans="2:15" ht="18.75" customHeight="1" x14ac:dyDescent="0.25">
      <c r="B28" s="34" t="s">
        <v>93</v>
      </c>
      <c r="C28" s="12">
        <v>0.4</v>
      </c>
      <c r="D28" s="17">
        <v>0.06</v>
      </c>
      <c r="E28" s="34" t="s">
        <v>76</v>
      </c>
      <c r="F28" s="12">
        <v>0.6</v>
      </c>
      <c r="G28" s="17">
        <f t="shared" si="10"/>
        <v>6.9767441860465101E-2</v>
      </c>
      <c r="H28" s="34" t="s">
        <v>59</v>
      </c>
      <c r="I28" s="16">
        <v>0.5</v>
      </c>
      <c r="J28" s="17">
        <f t="shared" si="8"/>
        <v>8.6206896551724144E-2</v>
      </c>
      <c r="K28" s="34" t="s">
        <v>90</v>
      </c>
      <c r="L28" s="12">
        <v>2.6</v>
      </c>
      <c r="M28" s="17">
        <f t="shared" si="9"/>
        <v>9.2198581560283696E-2</v>
      </c>
    </row>
    <row r="29" spans="2:15" ht="18.75" customHeight="1" x14ac:dyDescent="0.25">
      <c r="B29" s="34" t="s">
        <v>74</v>
      </c>
      <c r="C29" s="12">
        <v>0.4</v>
      </c>
      <c r="D29" s="17">
        <v>0.06</v>
      </c>
      <c r="E29" s="34" t="s">
        <v>50</v>
      </c>
      <c r="F29" s="12">
        <v>0.5</v>
      </c>
      <c r="G29" s="17">
        <f t="shared" si="10"/>
        <v>5.8139534883720922E-2</v>
      </c>
      <c r="H29" s="34" t="s">
        <v>57</v>
      </c>
      <c r="I29" s="12">
        <v>0.4</v>
      </c>
      <c r="J29" s="17">
        <v>0.06</v>
      </c>
      <c r="K29" s="34" t="s">
        <v>82</v>
      </c>
      <c r="L29" s="12">
        <v>2.2999999999999998</v>
      </c>
      <c r="M29" s="17">
        <f t="shared" si="9"/>
        <v>8.1560283687943255E-2</v>
      </c>
    </row>
    <row r="30" spans="2:15" ht="18.75" customHeight="1" x14ac:dyDescent="0.25">
      <c r="B30" s="34" t="s">
        <v>55</v>
      </c>
      <c r="C30" s="12">
        <v>2.6</v>
      </c>
      <c r="D30" s="17">
        <v>0.41</v>
      </c>
      <c r="E30" s="34" t="s">
        <v>55</v>
      </c>
      <c r="F30" s="16">
        <v>4.3</v>
      </c>
      <c r="G30" s="17">
        <f t="shared" si="10"/>
        <v>0.49999999999999989</v>
      </c>
      <c r="H30" s="34" t="s">
        <v>55</v>
      </c>
      <c r="I30" s="12">
        <v>1.7</v>
      </c>
      <c r="J30" s="17">
        <f t="shared" si="8"/>
        <v>0.29310344827586204</v>
      </c>
      <c r="K30" s="34" t="s">
        <v>55</v>
      </c>
      <c r="L30" s="12">
        <v>11.3</v>
      </c>
      <c r="M30" s="17">
        <f t="shared" si="9"/>
        <v>0.40070921985815605</v>
      </c>
    </row>
    <row r="31" spans="2:15" ht="18.75" customHeight="1" x14ac:dyDescent="0.25">
      <c r="B31" s="36"/>
      <c r="C31" s="20"/>
      <c r="D31" s="50"/>
      <c r="E31" s="36"/>
      <c r="F31" s="20"/>
      <c r="G31" s="50"/>
      <c r="H31" s="36"/>
      <c r="I31" s="20"/>
      <c r="J31" s="50"/>
      <c r="K31" s="36"/>
      <c r="L31" s="20"/>
      <c r="M31" s="21"/>
    </row>
    <row r="32" spans="2:15" ht="18.75" customHeight="1" x14ac:dyDescent="0.25">
      <c r="B32" s="222" t="s">
        <v>219</v>
      </c>
      <c r="C32" s="223"/>
      <c r="D32" s="223"/>
      <c r="E32" s="223"/>
      <c r="F32" s="223"/>
      <c r="G32" s="223"/>
      <c r="H32" s="224" t="s">
        <v>183</v>
      </c>
      <c r="I32" s="224"/>
      <c r="J32" s="224"/>
      <c r="K32" s="224"/>
      <c r="L32" s="224"/>
      <c r="M32" s="225"/>
    </row>
    <row r="33" spans="2:15" ht="18.75" customHeight="1" x14ac:dyDescent="0.25">
      <c r="B33" s="33" t="s">
        <v>43</v>
      </c>
      <c r="C33" s="45">
        <f>SUM(C34:C39)</f>
        <v>2.4</v>
      </c>
      <c r="D33" s="29">
        <v>0.12</v>
      </c>
      <c r="E33" s="33" t="s">
        <v>7</v>
      </c>
      <c r="F33" s="45">
        <f>SUM(F34:F39)</f>
        <v>4.5</v>
      </c>
      <c r="G33" s="29">
        <v>0.23</v>
      </c>
      <c r="H33" s="33" t="s">
        <v>56</v>
      </c>
      <c r="I33" s="45">
        <f>SUM(I34:I39)</f>
        <v>6.6999999999999993</v>
      </c>
      <c r="J33" s="29">
        <v>0.33</v>
      </c>
      <c r="K33" s="33" t="s">
        <v>62</v>
      </c>
      <c r="L33" s="45">
        <f>SUM(L34:L39)</f>
        <v>6.4</v>
      </c>
      <c r="M33" s="29">
        <v>0.32</v>
      </c>
      <c r="O33" s="7"/>
    </row>
    <row r="34" spans="2:15" ht="18.75" customHeight="1" x14ac:dyDescent="0.25">
      <c r="B34" s="34" t="s">
        <v>113</v>
      </c>
      <c r="C34" s="16">
        <v>0.6</v>
      </c>
      <c r="D34" s="17">
        <f>C34/$C$33</f>
        <v>0.25</v>
      </c>
      <c r="E34" s="34" t="s">
        <v>51</v>
      </c>
      <c r="F34" s="12">
        <v>0.9</v>
      </c>
      <c r="G34" s="17">
        <f>F34/$F$33</f>
        <v>0.2</v>
      </c>
      <c r="H34" s="34" t="s">
        <v>57</v>
      </c>
      <c r="I34" s="12">
        <v>3</v>
      </c>
      <c r="J34" s="17">
        <f>I34/$I$33</f>
        <v>0.44776119402985082</v>
      </c>
      <c r="K34" s="34" t="s">
        <v>90</v>
      </c>
      <c r="L34" s="12">
        <v>3.4</v>
      </c>
      <c r="M34" s="17">
        <v>0.52</v>
      </c>
    </row>
    <row r="35" spans="2:15" ht="18.75" customHeight="1" x14ac:dyDescent="0.25">
      <c r="B35" s="34" t="s">
        <v>68</v>
      </c>
      <c r="C35" s="16">
        <v>0.4</v>
      </c>
      <c r="D35" s="17">
        <v>0.18</v>
      </c>
      <c r="E35" s="34" t="s">
        <v>70</v>
      </c>
      <c r="F35" s="12">
        <v>0.7</v>
      </c>
      <c r="G35" s="17">
        <f t="shared" ref="G35:G39" si="11">F35/$F$33</f>
        <v>0.15555555555555556</v>
      </c>
      <c r="H35" s="34" t="s">
        <v>60</v>
      </c>
      <c r="I35" s="12">
        <v>1.3</v>
      </c>
      <c r="J35" s="17">
        <f t="shared" ref="J35:J39" si="12">I35/$I$33</f>
        <v>0.19402985074626869</v>
      </c>
      <c r="K35" s="34" t="s">
        <v>83</v>
      </c>
      <c r="L35" s="12">
        <v>1.2</v>
      </c>
      <c r="M35" s="17">
        <f t="shared" ref="M35:M38" si="13">L35/$L$33</f>
        <v>0.18749999999999997</v>
      </c>
    </row>
    <row r="36" spans="2:15" ht="18.75" customHeight="1" x14ac:dyDescent="0.25">
      <c r="B36" s="34" t="s">
        <v>114</v>
      </c>
      <c r="C36" s="12">
        <v>0.3</v>
      </c>
      <c r="D36" s="17">
        <v>0.12</v>
      </c>
      <c r="E36" s="34" t="s">
        <v>52</v>
      </c>
      <c r="F36" s="12">
        <v>0.5</v>
      </c>
      <c r="G36" s="17">
        <v>0.12</v>
      </c>
      <c r="H36" s="34" t="s">
        <v>58</v>
      </c>
      <c r="I36" s="12">
        <v>0.7</v>
      </c>
      <c r="J36" s="17">
        <v>0.11</v>
      </c>
      <c r="K36" s="34" t="s">
        <v>64</v>
      </c>
      <c r="L36" s="12">
        <v>0.7</v>
      </c>
      <c r="M36" s="17">
        <v>0.12</v>
      </c>
    </row>
    <row r="37" spans="2:15" ht="18.75" customHeight="1" x14ac:dyDescent="0.25">
      <c r="B37" s="34" t="s">
        <v>75</v>
      </c>
      <c r="C37" s="12">
        <v>0.3</v>
      </c>
      <c r="D37" s="17">
        <v>0.12</v>
      </c>
      <c r="E37" s="34" t="s">
        <v>210</v>
      </c>
      <c r="F37" s="12">
        <v>0.5</v>
      </c>
      <c r="G37" s="17">
        <f t="shared" si="11"/>
        <v>0.1111111111111111</v>
      </c>
      <c r="H37" s="34" t="s">
        <v>61</v>
      </c>
      <c r="I37" s="16">
        <v>0.6</v>
      </c>
      <c r="J37" s="17">
        <f t="shared" si="12"/>
        <v>8.9552238805970158E-2</v>
      </c>
      <c r="K37" s="34" t="s">
        <v>63</v>
      </c>
      <c r="L37" s="12">
        <v>0.2</v>
      </c>
      <c r="M37" s="17">
        <f t="shared" si="13"/>
        <v>3.125E-2</v>
      </c>
    </row>
    <row r="38" spans="2:15" ht="18.75" customHeight="1" x14ac:dyDescent="0.25">
      <c r="B38" s="34" t="s">
        <v>46</v>
      </c>
      <c r="C38" s="12">
        <v>0.2</v>
      </c>
      <c r="D38" s="17">
        <f t="shared" ref="D38:D39" si="14">C38/$C$33</f>
        <v>8.3333333333333343E-2</v>
      </c>
      <c r="E38" s="34" t="s">
        <v>54</v>
      </c>
      <c r="F38" s="12">
        <v>0.4</v>
      </c>
      <c r="G38" s="17">
        <v>0.1</v>
      </c>
      <c r="H38" s="34" t="s">
        <v>59</v>
      </c>
      <c r="I38" s="12">
        <v>0.5</v>
      </c>
      <c r="J38" s="17">
        <v>0.08</v>
      </c>
      <c r="K38" s="34" t="s">
        <v>211</v>
      </c>
      <c r="L38" s="12">
        <v>0.2</v>
      </c>
      <c r="M38" s="17">
        <f t="shared" si="13"/>
        <v>3.125E-2</v>
      </c>
    </row>
    <row r="39" spans="2:15" ht="18.75" customHeight="1" x14ac:dyDescent="0.25">
      <c r="B39" s="36" t="s">
        <v>55</v>
      </c>
      <c r="C39" s="24">
        <v>0.6</v>
      </c>
      <c r="D39" s="23">
        <f t="shared" si="14"/>
        <v>0.25</v>
      </c>
      <c r="E39" s="36" t="s">
        <v>55</v>
      </c>
      <c r="F39" s="22">
        <v>1.5</v>
      </c>
      <c r="G39" s="23">
        <f t="shared" si="11"/>
        <v>0.33333333333333331</v>
      </c>
      <c r="H39" s="36" t="s">
        <v>55</v>
      </c>
      <c r="I39" s="24">
        <v>0.6</v>
      </c>
      <c r="J39" s="23">
        <f t="shared" si="12"/>
        <v>8.9552238805970158E-2</v>
      </c>
      <c r="K39" s="36" t="s">
        <v>55</v>
      </c>
      <c r="L39" s="24">
        <v>0.7</v>
      </c>
      <c r="M39" s="23">
        <f>L39/$L$33</f>
        <v>0.10937499999999999</v>
      </c>
    </row>
    <row r="40" spans="2:15" ht="15.75" x14ac:dyDescent="0.25">
      <c r="B40" s="82" t="s">
        <v>235</v>
      </c>
      <c r="C40" s="82"/>
      <c r="D40" s="82"/>
      <c r="E40"/>
      <c r="F40" s="48"/>
      <c r="H40" s="165"/>
      <c r="I40" s="165"/>
      <c r="J40" s="165"/>
      <c r="K40" s="165"/>
      <c r="M40" s="82" t="s">
        <v>234</v>
      </c>
    </row>
  </sheetData>
  <mergeCells count="11">
    <mergeCell ref="B23:G23"/>
    <mergeCell ref="H23:M23"/>
    <mergeCell ref="B32:G32"/>
    <mergeCell ref="H32:M32"/>
    <mergeCell ref="O6:O7"/>
    <mergeCell ref="B2:M2"/>
    <mergeCell ref="B3:M3"/>
    <mergeCell ref="B5:G5"/>
    <mergeCell ref="H5:M5"/>
    <mergeCell ref="B14:G14"/>
    <mergeCell ref="H14:M14"/>
  </mergeCells>
  <printOptions horizontalCentered="1" verticalCentered="1"/>
  <pageMargins left="0" right="0" top="0" bottom="0" header="0" footer="0"/>
  <pageSetup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AC0000"/>
  </sheetPr>
  <dimension ref="B2:N25"/>
  <sheetViews>
    <sheetView workbookViewId="0">
      <selection activeCell="K8" sqref="K8"/>
    </sheetView>
  </sheetViews>
  <sheetFormatPr defaultRowHeight="15" x14ac:dyDescent="0.25"/>
  <cols>
    <col min="2" max="2" width="37.7109375" customWidth="1"/>
    <col min="3" max="3" width="15.85546875" style="53" customWidth="1"/>
    <col min="4" max="4" width="15.85546875" customWidth="1"/>
    <col min="5" max="5" width="15.85546875" style="53" customWidth="1"/>
    <col min="6" max="6" width="15.85546875" customWidth="1"/>
    <col min="7" max="7" width="37.7109375" customWidth="1"/>
    <col min="11" max="11" width="21.28515625" bestFit="1" customWidth="1"/>
  </cols>
  <sheetData>
    <row r="2" spans="2:14" ht="29.25" customHeight="1" x14ac:dyDescent="0.3">
      <c r="B2" s="231" t="s">
        <v>189</v>
      </c>
      <c r="C2" s="231"/>
      <c r="D2" s="231"/>
      <c r="E2" s="231"/>
      <c r="F2" s="231"/>
      <c r="G2" s="231"/>
      <c r="K2" s="285" t="s">
        <v>286</v>
      </c>
    </row>
    <row r="3" spans="2:14" ht="23.25" customHeight="1" x14ac:dyDescent="0.35">
      <c r="B3" s="232" t="s">
        <v>281</v>
      </c>
      <c r="C3" s="232"/>
      <c r="D3" s="232"/>
      <c r="E3" s="232"/>
      <c r="F3" s="232"/>
      <c r="G3" s="232"/>
      <c r="J3" s="283"/>
      <c r="K3" s="286" t="s">
        <v>287</v>
      </c>
    </row>
    <row r="4" spans="2:14" s="178" customFormat="1" ht="32.25" customHeight="1" x14ac:dyDescent="0.25">
      <c r="B4" s="229" t="s">
        <v>186</v>
      </c>
      <c r="C4" s="226" t="s">
        <v>184</v>
      </c>
      <c r="D4" s="227"/>
      <c r="E4" s="228" t="s">
        <v>209</v>
      </c>
      <c r="F4" s="227"/>
      <c r="G4" s="229" t="s">
        <v>190</v>
      </c>
      <c r="J4" s="283"/>
      <c r="K4"/>
    </row>
    <row r="5" spans="2:14" s="178" customFormat="1" ht="54" customHeight="1" x14ac:dyDescent="0.25">
      <c r="B5" s="230"/>
      <c r="C5" s="186" t="s">
        <v>258</v>
      </c>
      <c r="D5" s="187" t="s">
        <v>0</v>
      </c>
      <c r="E5" s="186" t="s">
        <v>257</v>
      </c>
      <c r="F5" s="187" t="s">
        <v>0</v>
      </c>
      <c r="G5" s="230"/>
      <c r="H5" s="179"/>
      <c r="I5" s="179"/>
      <c r="J5" s="179"/>
      <c r="K5" s="179"/>
      <c r="L5" s="179"/>
      <c r="M5" s="179"/>
      <c r="N5" s="179"/>
    </row>
    <row r="6" spans="2:14" ht="27" customHeight="1" x14ac:dyDescent="0.25">
      <c r="B6" s="267" t="s">
        <v>132</v>
      </c>
      <c r="C6" s="267"/>
      <c r="D6" s="267"/>
      <c r="E6" s="267"/>
      <c r="F6" s="267"/>
      <c r="G6" s="267" t="s">
        <v>84</v>
      </c>
      <c r="H6" s="7"/>
      <c r="I6" s="7"/>
      <c r="J6" s="7"/>
      <c r="K6" s="7"/>
      <c r="L6" s="7"/>
      <c r="M6" s="7"/>
      <c r="N6" s="7"/>
    </row>
    <row r="7" spans="2:14" ht="36" customHeight="1" x14ac:dyDescent="0.25">
      <c r="B7" s="184" t="s">
        <v>135</v>
      </c>
      <c r="C7" s="72">
        <v>3049</v>
      </c>
      <c r="D7" s="176">
        <f>C7/$C$11*100</f>
        <v>37.572396796056687</v>
      </c>
      <c r="E7" s="72">
        <v>538</v>
      </c>
      <c r="F7" s="176">
        <f>E7/$E$11*100</f>
        <v>26.424361493123772</v>
      </c>
      <c r="G7" s="71" t="s">
        <v>101</v>
      </c>
    </row>
    <row r="8" spans="2:14" ht="43.5" customHeight="1" x14ac:dyDescent="0.25">
      <c r="B8" s="185" t="s">
        <v>136</v>
      </c>
      <c r="C8" s="84">
        <v>3516</v>
      </c>
      <c r="D8" s="177">
        <f t="shared" ref="D8:D10" si="0">C8/$C$11*100</f>
        <v>43.327171903881698</v>
      </c>
      <c r="E8" s="84">
        <v>1471</v>
      </c>
      <c r="F8" s="177">
        <f t="shared" ref="F8:F11" si="1">E8/$E$11*100</f>
        <v>72.249508840864436</v>
      </c>
      <c r="G8" s="83" t="s">
        <v>188</v>
      </c>
    </row>
    <row r="9" spans="2:14" ht="36" customHeight="1" x14ac:dyDescent="0.25">
      <c r="B9" s="184" t="s">
        <v>185</v>
      </c>
      <c r="C9" s="72">
        <v>26</v>
      </c>
      <c r="D9" s="176">
        <f t="shared" si="0"/>
        <v>0.32039433148490454</v>
      </c>
      <c r="E9" s="72">
        <v>18</v>
      </c>
      <c r="F9" s="176">
        <f t="shared" si="1"/>
        <v>0.88408644400785852</v>
      </c>
      <c r="G9" s="71" t="s">
        <v>98</v>
      </c>
    </row>
    <row r="10" spans="2:14" ht="43.5" customHeight="1" x14ac:dyDescent="0.25">
      <c r="B10" s="185" t="s">
        <v>138</v>
      </c>
      <c r="C10" s="84">
        <v>1524</v>
      </c>
      <c r="D10" s="177">
        <f t="shared" si="0"/>
        <v>18.780036968576709</v>
      </c>
      <c r="E10" s="84">
        <v>9</v>
      </c>
      <c r="F10" s="177">
        <f t="shared" si="1"/>
        <v>0.44204322200392926</v>
      </c>
      <c r="G10" s="83" t="s">
        <v>187</v>
      </c>
    </row>
    <row r="11" spans="2:14" s="95" customFormat="1" ht="18.75" x14ac:dyDescent="0.3">
      <c r="B11" s="123" t="s">
        <v>133</v>
      </c>
      <c r="C11" s="181">
        <f>SUM(C7:C10)</f>
        <v>8115</v>
      </c>
      <c r="D11" s="182">
        <f>C11/$C$11*100</f>
        <v>100</v>
      </c>
      <c r="E11" s="183">
        <f>SUM(E7:E10)</f>
        <v>2036</v>
      </c>
      <c r="F11" s="182">
        <f t="shared" si="1"/>
        <v>100</v>
      </c>
      <c r="G11" s="180" t="s">
        <v>6</v>
      </c>
    </row>
    <row r="12" spans="2:14" ht="27" customHeight="1" x14ac:dyDescent="0.25">
      <c r="B12" s="267" t="s">
        <v>134</v>
      </c>
      <c r="C12" s="267"/>
      <c r="D12" s="267"/>
      <c r="E12" s="267"/>
      <c r="F12" s="267"/>
      <c r="G12" s="267" t="s">
        <v>85</v>
      </c>
      <c r="H12" s="7"/>
      <c r="I12" s="7"/>
      <c r="J12" s="7"/>
      <c r="K12" s="7"/>
      <c r="L12" s="7"/>
      <c r="M12" s="7"/>
      <c r="N12" s="7"/>
    </row>
    <row r="13" spans="2:14" ht="36" customHeight="1" x14ac:dyDescent="0.25">
      <c r="B13" s="184" t="s">
        <v>139</v>
      </c>
      <c r="C13" s="72">
        <v>69</v>
      </c>
      <c r="D13" s="176">
        <f>C13/$C$19*100</f>
        <v>9.5303867403314921</v>
      </c>
      <c r="E13" s="72">
        <v>57</v>
      </c>
      <c r="F13" s="176">
        <f>E13/$E$19*100</f>
        <v>53.62182502351834</v>
      </c>
      <c r="G13" s="71" t="s">
        <v>100</v>
      </c>
    </row>
    <row r="14" spans="2:14" ht="43.5" customHeight="1" x14ac:dyDescent="0.25">
      <c r="B14" s="185" t="s">
        <v>140</v>
      </c>
      <c r="C14" s="84">
        <v>17</v>
      </c>
      <c r="D14" s="177">
        <f t="shared" ref="D14:D18" si="2">C14/$C$19*100</f>
        <v>2.3480662983425415</v>
      </c>
      <c r="E14" s="84">
        <v>39</v>
      </c>
      <c r="F14" s="177">
        <f t="shared" ref="F14:F18" si="3">E14/$E$19*100</f>
        <v>36.688617121354653</v>
      </c>
      <c r="G14" s="83" t="s">
        <v>3</v>
      </c>
    </row>
    <row r="15" spans="2:14" ht="36" customHeight="1" x14ac:dyDescent="0.25">
      <c r="B15" s="184" t="s">
        <v>141</v>
      </c>
      <c r="C15" s="72">
        <v>139</v>
      </c>
      <c r="D15" s="176">
        <f t="shared" si="2"/>
        <v>19.19889502762431</v>
      </c>
      <c r="E15" s="72">
        <v>10</v>
      </c>
      <c r="F15" s="176">
        <f t="shared" si="3"/>
        <v>9.4073377234242717</v>
      </c>
      <c r="G15" s="71" t="s">
        <v>104</v>
      </c>
    </row>
    <row r="16" spans="2:14" ht="43.5" customHeight="1" x14ac:dyDescent="0.25">
      <c r="B16" s="185" t="s">
        <v>142</v>
      </c>
      <c r="C16" s="84">
        <v>197</v>
      </c>
      <c r="D16" s="177">
        <f t="shared" si="2"/>
        <v>27.209944751381215</v>
      </c>
      <c r="E16" s="84">
        <v>0</v>
      </c>
      <c r="F16" s="177">
        <f t="shared" si="3"/>
        <v>0</v>
      </c>
      <c r="G16" s="83" t="s">
        <v>1</v>
      </c>
    </row>
    <row r="17" spans="2:11" ht="36" customHeight="1" x14ac:dyDescent="0.25">
      <c r="B17" s="184" t="s">
        <v>191</v>
      </c>
      <c r="C17" s="72">
        <v>302</v>
      </c>
      <c r="D17" s="176">
        <f t="shared" si="2"/>
        <v>41.712707182320443</v>
      </c>
      <c r="E17" s="72">
        <v>0</v>
      </c>
      <c r="F17" s="176">
        <f t="shared" si="3"/>
        <v>0</v>
      </c>
      <c r="G17" s="71" t="s">
        <v>106</v>
      </c>
    </row>
    <row r="18" spans="2:11" ht="43.5" customHeight="1" x14ac:dyDescent="0.25">
      <c r="B18" s="185" t="s">
        <v>144</v>
      </c>
      <c r="C18" s="84">
        <v>0</v>
      </c>
      <c r="D18" s="177">
        <f t="shared" si="2"/>
        <v>0</v>
      </c>
      <c r="E18" s="84">
        <v>0.3</v>
      </c>
      <c r="F18" s="177">
        <f t="shared" si="3"/>
        <v>0.28222013170272808</v>
      </c>
      <c r="G18" s="83" t="s">
        <v>2</v>
      </c>
    </row>
    <row r="19" spans="2:11" s="95" customFormat="1" ht="18.75" x14ac:dyDescent="0.3">
      <c r="B19" s="123" t="s">
        <v>133</v>
      </c>
      <c r="C19" s="181">
        <f>SUM(C13:C18)</f>
        <v>724</v>
      </c>
      <c r="D19" s="182">
        <f>SUM(D13:D18)</f>
        <v>100</v>
      </c>
      <c r="E19" s="183">
        <f>SUM(E13:E18)</f>
        <v>106.3</v>
      </c>
      <c r="F19" s="182">
        <f>E19/$E$19*100</f>
        <v>100</v>
      </c>
      <c r="G19" s="180" t="s">
        <v>6</v>
      </c>
    </row>
    <row r="20" spans="2:11" ht="15.75" x14ac:dyDescent="0.25">
      <c r="B20" s="82" t="s">
        <v>235</v>
      </c>
      <c r="C20" s="109"/>
      <c r="D20" s="109"/>
      <c r="E20" s="109"/>
      <c r="F20" s="109"/>
      <c r="G20" s="82" t="s">
        <v>234</v>
      </c>
    </row>
    <row r="21" spans="2:11" ht="15.75" x14ac:dyDescent="0.25">
      <c r="C21" s="82"/>
      <c r="D21" s="82"/>
      <c r="E21"/>
      <c r="F21" s="48"/>
      <c r="H21" s="165"/>
      <c r="I21" s="165"/>
      <c r="J21" s="165"/>
      <c r="K21" s="165"/>
    </row>
    <row r="22" spans="2:11" x14ac:dyDescent="0.25">
      <c r="E22" s="52"/>
    </row>
    <row r="23" spans="2:11" x14ac:dyDescent="0.25">
      <c r="E23" s="52"/>
    </row>
    <row r="24" spans="2:11" x14ac:dyDescent="0.25">
      <c r="D24" s="47"/>
      <c r="E24" s="52"/>
    </row>
    <row r="25" spans="2:11" x14ac:dyDescent="0.25">
      <c r="E25" s="52"/>
    </row>
  </sheetData>
  <mergeCells count="7">
    <mergeCell ref="J3:J4"/>
    <mergeCell ref="B2:G2"/>
    <mergeCell ref="B3:G3"/>
    <mergeCell ref="C4:D4"/>
    <mergeCell ref="E4:F4"/>
    <mergeCell ref="G4:G5"/>
    <mergeCell ref="B4:B5"/>
  </mergeCells>
  <printOptions horizontalCentered="1" verticalCentered="1"/>
  <pageMargins left="0.7" right="0" top="0" bottom="0" header="0" footer="0"/>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AC0000"/>
    <pageSetUpPr fitToPage="1"/>
  </sheetPr>
  <dimension ref="B2:Q32"/>
  <sheetViews>
    <sheetView zoomScale="102" zoomScaleNormal="102" workbookViewId="0">
      <selection activeCell="P15" sqref="P15"/>
    </sheetView>
  </sheetViews>
  <sheetFormatPr defaultRowHeight="15" x14ac:dyDescent="0.25"/>
  <cols>
    <col min="1" max="1" width="4.42578125" customWidth="1"/>
    <col min="2" max="2" width="22.42578125" style="37" customWidth="1"/>
    <col min="3" max="3" width="12.85546875" customWidth="1"/>
    <col min="4" max="4" width="9.7109375" customWidth="1"/>
    <col min="5" max="5" width="22.42578125" style="37" customWidth="1"/>
    <col min="6" max="6" width="12" customWidth="1"/>
    <col min="7" max="7" width="9.7109375" customWidth="1"/>
    <col min="8" max="8" width="20.140625" style="37" customWidth="1"/>
    <col min="9" max="9" width="12" customWidth="1"/>
    <col min="10" max="10" width="9.7109375" customWidth="1"/>
    <col min="11" max="11" width="22.42578125" style="37" customWidth="1"/>
    <col min="12" max="12" width="11.85546875" customWidth="1"/>
    <col min="13" max="13" width="9.7109375" customWidth="1"/>
    <col min="14" max="14" width="6.28515625" customWidth="1"/>
    <col min="17" max="17" width="21.28515625" bestFit="1" customWidth="1"/>
  </cols>
  <sheetData>
    <row r="2" spans="2:17" ht="21" customHeight="1" x14ac:dyDescent="0.3">
      <c r="B2" s="233" t="s">
        <v>220</v>
      </c>
      <c r="C2" s="233"/>
      <c r="D2" s="233"/>
      <c r="E2" s="233"/>
      <c r="F2" s="233"/>
      <c r="G2" s="233"/>
      <c r="H2" s="233"/>
      <c r="I2" s="233"/>
      <c r="J2" s="233"/>
      <c r="K2" s="233"/>
      <c r="L2" s="233"/>
      <c r="M2" s="233"/>
      <c r="Q2" s="285" t="s">
        <v>286</v>
      </c>
    </row>
    <row r="3" spans="2:17" ht="21" customHeight="1" x14ac:dyDescent="0.25">
      <c r="B3" s="234" t="s">
        <v>192</v>
      </c>
      <c r="C3" s="234"/>
      <c r="D3" s="234"/>
      <c r="E3" s="234"/>
      <c r="F3" s="234"/>
      <c r="G3" s="234"/>
      <c r="H3" s="234"/>
      <c r="I3" s="234"/>
      <c r="J3" s="234"/>
      <c r="K3" s="234"/>
      <c r="L3" s="234"/>
      <c r="M3" s="234"/>
      <c r="P3" s="283"/>
      <c r="Q3" s="286" t="s">
        <v>287</v>
      </c>
    </row>
    <row r="4" spans="2:17" ht="42" customHeight="1" x14ac:dyDescent="0.25">
      <c r="B4" s="42" t="s">
        <v>213</v>
      </c>
      <c r="C4" s="43" t="s">
        <v>193</v>
      </c>
      <c r="D4" s="41" t="s">
        <v>0</v>
      </c>
      <c r="E4" s="42" t="s">
        <v>213</v>
      </c>
      <c r="F4" s="43" t="s">
        <v>193</v>
      </c>
      <c r="G4" s="41" t="s">
        <v>0</v>
      </c>
      <c r="H4" s="42" t="s">
        <v>213</v>
      </c>
      <c r="I4" s="43" t="s">
        <v>193</v>
      </c>
      <c r="J4" s="41" t="s">
        <v>0</v>
      </c>
      <c r="K4" s="42" t="s">
        <v>213</v>
      </c>
      <c r="L4" s="43" t="s">
        <v>193</v>
      </c>
      <c r="M4" s="41" t="s">
        <v>0</v>
      </c>
      <c r="O4" s="2"/>
      <c r="P4" s="283"/>
    </row>
    <row r="5" spans="2:17" x14ac:dyDescent="0.25">
      <c r="B5" s="235" t="s">
        <v>221</v>
      </c>
      <c r="C5" s="236"/>
      <c r="D5" s="236"/>
      <c r="E5" s="236"/>
      <c r="F5" s="236"/>
      <c r="G5" s="236"/>
      <c r="H5" s="237" t="s">
        <v>199</v>
      </c>
      <c r="I5" s="237"/>
      <c r="J5" s="237"/>
      <c r="K5" s="237"/>
      <c r="L5" s="237"/>
      <c r="M5" s="238"/>
      <c r="O5" s="2"/>
    </row>
    <row r="6" spans="2:17" ht="13.5" customHeight="1" x14ac:dyDescent="0.25">
      <c r="B6" s="33" t="s">
        <v>43</v>
      </c>
      <c r="C6" s="28">
        <v>267</v>
      </c>
      <c r="D6" s="29">
        <v>8.7241718596261064E-2</v>
      </c>
      <c r="E6" s="33" t="s">
        <v>7</v>
      </c>
      <c r="F6" s="28">
        <v>793</v>
      </c>
      <c r="G6" s="29">
        <v>0.26008527386028207</v>
      </c>
      <c r="H6" s="33" t="s">
        <v>56</v>
      </c>
      <c r="I6" s="28">
        <v>900</v>
      </c>
      <c r="J6" s="29">
        <v>0.29517874713020664</v>
      </c>
      <c r="K6" s="33" t="s">
        <v>62</v>
      </c>
      <c r="L6" s="30">
        <v>1036</v>
      </c>
      <c r="M6" s="29">
        <v>0.35</v>
      </c>
      <c r="O6" s="7"/>
    </row>
    <row r="7" spans="2:17" ht="15.75" customHeight="1" x14ac:dyDescent="0.25">
      <c r="B7" s="34" t="s">
        <v>89</v>
      </c>
      <c r="C7" s="12">
        <v>34</v>
      </c>
      <c r="D7" s="17">
        <f>C7/$C$6</f>
        <v>0.12734082397003746</v>
      </c>
      <c r="E7" s="34" t="s">
        <v>53</v>
      </c>
      <c r="F7" s="12">
        <v>114</v>
      </c>
      <c r="G7" s="17">
        <f>F7/$F$6</f>
        <v>0.1437578814627995</v>
      </c>
      <c r="H7" s="34" t="s">
        <v>57</v>
      </c>
      <c r="I7" s="12">
        <v>381</v>
      </c>
      <c r="J7" s="17">
        <f>I7/$I$6</f>
        <v>0.42333333333333334</v>
      </c>
      <c r="K7" s="34" t="s">
        <v>73</v>
      </c>
      <c r="L7" s="12">
        <v>182</v>
      </c>
      <c r="M7" s="17">
        <f>L7/$L$6</f>
        <v>0.17567567567567569</v>
      </c>
    </row>
    <row r="8" spans="2:17" ht="15.75" customHeight="1" x14ac:dyDescent="0.25">
      <c r="B8" s="34" t="s">
        <v>47</v>
      </c>
      <c r="C8" s="12">
        <v>29</v>
      </c>
      <c r="D8" s="17">
        <f t="shared" ref="D8:D13" si="0">C8/$C$6</f>
        <v>0.10861423220973783</v>
      </c>
      <c r="E8" s="34" t="s">
        <v>50</v>
      </c>
      <c r="F8" s="12">
        <v>108</v>
      </c>
      <c r="G8" s="17">
        <f t="shared" ref="G8:G13" si="1">F8/$F$6</f>
        <v>0.13619167717528374</v>
      </c>
      <c r="H8" s="34" t="s">
        <v>86</v>
      </c>
      <c r="I8" s="12">
        <v>114</v>
      </c>
      <c r="J8" s="17">
        <f t="shared" ref="J8:J13" si="2">I8/$I$6</f>
        <v>0.12666666666666668</v>
      </c>
      <c r="K8" s="34" t="s">
        <v>63</v>
      </c>
      <c r="L8" s="12">
        <v>142</v>
      </c>
      <c r="M8" s="17">
        <f t="shared" ref="M8:M13" si="3">L8/$L$6</f>
        <v>0.13706563706563707</v>
      </c>
      <c r="P8" s="7"/>
    </row>
    <row r="9" spans="2:17" ht="15.75" customHeight="1" x14ac:dyDescent="0.25">
      <c r="B9" s="34" t="s">
        <v>44</v>
      </c>
      <c r="C9" s="12">
        <v>28</v>
      </c>
      <c r="D9" s="17">
        <v>0.11</v>
      </c>
      <c r="E9" s="34" t="s">
        <v>51</v>
      </c>
      <c r="F9" s="12">
        <v>97</v>
      </c>
      <c r="G9" s="17">
        <f t="shared" si="1"/>
        <v>0.12232030264817149</v>
      </c>
      <c r="H9" s="34" t="s">
        <v>58</v>
      </c>
      <c r="I9" s="12">
        <v>85</v>
      </c>
      <c r="J9" s="17">
        <f t="shared" si="2"/>
        <v>9.4444444444444442E-2</v>
      </c>
      <c r="K9" s="34" t="s">
        <v>90</v>
      </c>
      <c r="L9" s="12">
        <v>106</v>
      </c>
      <c r="M9" s="17">
        <f t="shared" si="3"/>
        <v>0.10231660231660232</v>
      </c>
    </row>
    <row r="10" spans="2:17" ht="15.75" customHeight="1" x14ac:dyDescent="0.25">
      <c r="B10" s="34" t="s">
        <v>115</v>
      </c>
      <c r="C10" s="12">
        <v>24</v>
      </c>
      <c r="D10" s="17">
        <f t="shared" si="0"/>
        <v>8.98876404494382E-2</v>
      </c>
      <c r="E10" s="34" t="s">
        <v>116</v>
      </c>
      <c r="F10" s="12">
        <v>62</v>
      </c>
      <c r="G10" s="17">
        <f t="shared" si="1"/>
        <v>7.8184110970996215E-2</v>
      </c>
      <c r="H10" s="34" t="s">
        <v>59</v>
      </c>
      <c r="I10" s="12">
        <v>61</v>
      </c>
      <c r="J10" s="17">
        <f t="shared" si="2"/>
        <v>6.7777777777777784E-2</v>
      </c>
      <c r="K10" s="34" t="s">
        <v>64</v>
      </c>
      <c r="L10" s="12">
        <v>82</v>
      </c>
      <c r="M10" s="17">
        <f t="shared" si="3"/>
        <v>7.9150579150579145E-2</v>
      </c>
    </row>
    <row r="11" spans="2:17" ht="15.75" customHeight="1" x14ac:dyDescent="0.25">
      <c r="B11" s="34" t="s">
        <v>46</v>
      </c>
      <c r="C11" s="12">
        <v>18</v>
      </c>
      <c r="D11" s="17">
        <f t="shared" si="0"/>
        <v>6.741573033707865E-2</v>
      </c>
      <c r="E11" s="34" t="s">
        <v>52</v>
      </c>
      <c r="F11" s="12">
        <v>57</v>
      </c>
      <c r="G11" s="17">
        <f t="shared" si="1"/>
        <v>7.1878940731399749E-2</v>
      </c>
      <c r="H11" s="34" t="s">
        <v>60</v>
      </c>
      <c r="I11" s="12">
        <v>54</v>
      </c>
      <c r="J11" s="17">
        <f t="shared" si="2"/>
        <v>0.06</v>
      </c>
      <c r="K11" s="34" t="s">
        <v>87</v>
      </c>
      <c r="L11" s="12">
        <v>76</v>
      </c>
      <c r="M11" s="17">
        <f t="shared" si="3"/>
        <v>7.3359073359073365E-2</v>
      </c>
    </row>
    <row r="12" spans="2:17" ht="15.75" customHeight="1" x14ac:dyDescent="0.25">
      <c r="B12" s="34" t="s">
        <v>49</v>
      </c>
      <c r="C12" s="12">
        <v>59</v>
      </c>
      <c r="D12" s="17">
        <f t="shared" si="0"/>
        <v>0.22097378277153559</v>
      </c>
      <c r="E12" s="34" t="s">
        <v>49</v>
      </c>
      <c r="F12" s="12">
        <v>178</v>
      </c>
      <c r="G12" s="17">
        <f t="shared" si="1"/>
        <v>0.2244640605296343</v>
      </c>
      <c r="H12" s="34" t="s">
        <v>49</v>
      </c>
      <c r="I12" s="12">
        <v>125</v>
      </c>
      <c r="J12" s="17">
        <f t="shared" si="2"/>
        <v>0.1388888888888889</v>
      </c>
      <c r="K12" s="34" t="s">
        <v>49</v>
      </c>
      <c r="L12" s="12">
        <v>201</v>
      </c>
      <c r="M12" s="17">
        <f t="shared" si="3"/>
        <v>0.19401544401544402</v>
      </c>
    </row>
    <row r="13" spans="2:17" ht="15.75" customHeight="1" x14ac:dyDescent="0.25">
      <c r="B13" s="34" t="s">
        <v>55</v>
      </c>
      <c r="C13" s="16">
        <v>74</v>
      </c>
      <c r="D13" s="17">
        <f t="shared" si="0"/>
        <v>0.27715355805243447</v>
      </c>
      <c r="E13" s="34" t="s">
        <v>55</v>
      </c>
      <c r="F13" s="12">
        <v>177</v>
      </c>
      <c r="G13" s="17">
        <f t="shared" si="1"/>
        <v>0.223203026481715</v>
      </c>
      <c r="H13" s="34" t="s">
        <v>55</v>
      </c>
      <c r="I13" s="12">
        <v>80</v>
      </c>
      <c r="J13" s="17">
        <f t="shared" si="2"/>
        <v>8.8888888888888892E-2</v>
      </c>
      <c r="K13" s="34" t="s">
        <v>55</v>
      </c>
      <c r="L13" s="12">
        <v>246</v>
      </c>
      <c r="M13" s="17">
        <f t="shared" si="3"/>
        <v>0.23745173745173745</v>
      </c>
    </row>
    <row r="14" spans="2:17" ht="32.25" customHeight="1" x14ac:dyDescent="0.25">
      <c r="B14" s="239" t="s">
        <v>222</v>
      </c>
      <c r="C14" s="240"/>
      <c r="D14" s="240"/>
      <c r="E14" s="240"/>
      <c r="F14" s="240"/>
      <c r="G14" s="240"/>
      <c r="H14" s="241" t="s">
        <v>200</v>
      </c>
      <c r="I14" s="241"/>
      <c r="J14" s="241"/>
      <c r="K14" s="241"/>
      <c r="L14" s="241"/>
      <c r="M14" s="242"/>
    </row>
    <row r="15" spans="2:17" ht="13.5" customHeight="1" x14ac:dyDescent="0.25">
      <c r="B15" s="38" t="s">
        <v>43</v>
      </c>
      <c r="C15" s="31">
        <v>269</v>
      </c>
      <c r="D15" s="32">
        <v>5.8965896589658964E-2</v>
      </c>
      <c r="E15" s="38" t="s">
        <v>7</v>
      </c>
      <c r="F15" s="31">
        <v>1091</v>
      </c>
      <c r="G15" s="32">
        <v>0.25</v>
      </c>
      <c r="H15" s="38" t="s">
        <v>56</v>
      </c>
      <c r="I15" s="31">
        <v>1863</v>
      </c>
      <c r="J15" s="32">
        <v>0.42</v>
      </c>
      <c r="K15" s="38" t="s">
        <v>62</v>
      </c>
      <c r="L15" s="31">
        <v>1219</v>
      </c>
      <c r="M15" s="32">
        <v>0.26842684268426842</v>
      </c>
      <c r="O15" s="7"/>
    </row>
    <row r="16" spans="2:17" ht="15.75" customHeight="1" x14ac:dyDescent="0.25">
      <c r="B16" s="39" t="s">
        <v>103</v>
      </c>
      <c r="C16" s="26">
        <v>60</v>
      </c>
      <c r="D16" s="27">
        <f>C16/$C$15</f>
        <v>0.22304832713754646</v>
      </c>
      <c r="E16" s="39" t="s">
        <v>70</v>
      </c>
      <c r="F16" s="26">
        <v>480</v>
      </c>
      <c r="G16" s="27">
        <f>F16/$F$15</f>
        <v>0.43996333638863427</v>
      </c>
      <c r="H16" s="39" t="s">
        <v>71</v>
      </c>
      <c r="I16" s="26">
        <v>354</v>
      </c>
      <c r="J16" s="27">
        <f>I16/$I$15</f>
        <v>0.19001610305958133</v>
      </c>
      <c r="K16" s="39" t="s">
        <v>64</v>
      </c>
      <c r="L16" s="26">
        <v>692</v>
      </c>
      <c r="M16" s="27">
        <f>L16/$L$15</f>
        <v>0.5676784249384742</v>
      </c>
      <c r="Q16" s="8"/>
    </row>
    <row r="17" spans="2:15" ht="15.75" customHeight="1" x14ac:dyDescent="0.25">
      <c r="B17" s="34" t="s">
        <v>44</v>
      </c>
      <c r="C17" s="12">
        <v>57</v>
      </c>
      <c r="D17" s="17">
        <f t="shared" ref="D17:D22" si="4">C17/$C$15</f>
        <v>0.21189591078066913</v>
      </c>
      <c r="E17" s="34" t="s">
        <v>69</v>
      </c>
      <c r="F17" s="12">
        <v>139</v>
      </c>
      <c r="G17" s="17">
        <f t="shared" ref="G17:G22" si="5">F17/$F$15</f>
        <v>0.12740604949587533</v>
      </c>
      <c r="H17" s="34" t="s">
        <v>59</v>
      </c>
      <c r="I17" s="12">
        <v>242</v>
      </c>
      <c r="J17" s="17">
        <f t="shared" ref="J17:J22" si="6">I17/$I$15</f>
        <v>0.12989801395598496</v>
      </c>
      <c r="K17" s="34" t="s">
        <v>122</v>
      </c>
      <c r="L17" s="12">
        <v>83</v>
      </c>
      <c r="M17" s="17">
        <f t="shared" ref="M17:M22" si="7">L17/$L$15</f>
        <v>6.808859721082855E-2</v>
      </c>
    </row>
    <row r="18" spans="2:15" ht="15.75" customHeight="1" x14ac:dyDescent="0.25">
      <c r="B18" s="34" t="s">
        <v>75</v>
      </c>
      <c r="C18" s="12">
        <v>50</v>
      </c>
      <c r="D18" s="17">
        <f t="shared" si="4"/>
        <v>0.18587360594795538</v>
      </c>
      <c r="E18" s="34" t="s">
        <v>119</v>
      </c>
      <c r="F18" s="12">
        <v>99</v>
      </c>
      <c r="G18" s="17">
        <f t="shared" si="5"/>
        <v>9.0742438130155825E-2</v>
      </c>
      <c r="H18" s="34" t="s">
        <v>57</v>
      </c>
      <c r="I18" s="12">
        <v>229</v>
      </c>
      <c r="J18" s="17">
        <f t="shared" si="6"/>
        <v>0.12292002147074611</v>
      </c>
      <c r="K18" s="34" t="s">
        <v>123</v>
      </c>
      <c r="L18" s="12">
        <v>78</v>
      </c>
      <c r="M18" s="17">
        <f t="shared" si="7"/>
        <v>6.3986874487284656E-2</v>
      </c>
    </row>
    <row r="19" spans="2:15" ht="15.75" customHeight="1" x14ac:dyDescent="0.25">
      <c r="B19" s="34" t="s">
        <v>117</v>
      </c>
      <c r="C19" s="12">
        <v>22</v>
      </c>
      <c r="D19" s="17">
        <f t="shared" si="4"/>
        <v>8.1784386617100371E-2</v>
      </c>
      <c r="E19" s="34" t="s">
        <v>120</v>
      </c>
      <c r="F19" s="12">
        <v>89</v>
      </c>
      <c r="G19" s="17">
        <f t="shared" si="5"/>
        <v>8.1576535288725938E-2</v>
      </c>
      <c r="H19" s="34" t="s">
        <v>58</v>
      </c>
      <c r="I19" s="12">
        <v>215</v>
      </c>
      <c r="J19" s="17">
        <f t="shared" si="6"/>
        <v>0.11540526033279656</v>
      </c>
      <c r="K19" s="34" t="s">
        <v>73</v>
      </c>
      <c r="L19" s="12">
        <v>76</v>
      </c>
      <c r="M19" s="17">
        <f t="shared" si="7"/>
        <v>6.2346185397867106E-2</v>
      </c>
    </row>
    <row r="20" spans="2:15" ht="15.75" customHeight="1" x14ac:dyDescent="0.25">
      <c r="B20" s="34" t="s">
        <v>118</v>
      </c>
      <c r="C20" s="12">
        <v>19</v>
      </c>
      <c r="D20" s="17">
        <f t="shared" si="4"/>
        <v>7.0631970260223054E-2</v>
      </c>
      <c r="E20" s="34" t="s">
        <v>121</v>
      </c>
      <c r="F20" s="12">
        <v>34</v>
      </c>
      <c r="G20" s="17">
        <f t="shared" si="5"/>
        <v>3.1164069660861594E-2</v>
      </c>
      <c r="H20" s="34" t="s">
        <v>60</v>
      </c>
      <c r="I20" s="12">
        <v>178</v>
      </c>
      <c r="J20" s="17">
        <f t="shared" si="6"/>
        <v>9.5544820182501336E-2</v>
      </c>
      <c r="K20" s="34" t="s">
        <v>80</v>
      </c>
      <c r="L20" s="12">
        <v>68</v>
      </c>
      <c r="M20" s="17">
        <f t="shared" si="7"/>
        <v>5.5783429040196883E-2</v>
      </c>
    </row>
    <row r="21" spans="2:15" ht="15.75" customHeight="1" x14ac:dyDescent="0.25">
      <c r="B21" s="34" t="s">
        <v>49</v>
      </c>
      <c r="C21" s="12">
        <v>43</v>
      </c>
      <c r="D21" s="17">
        <f t="shared" si="4"/>
        <v>0.15985130111524162</v>
      </c>
      <c r="E21" s="34" t="s">
        <v>49</v>
      </c>
      <c r="F21" s="12">
        <v>139</v>
      </c>
      <c r="G21" s="17">
        <f t="shared" si="5"/>
        <v>0.12740604949587533</v>
      </c>
      <c r="H21" s="34" t="s">
        <v>49</v>
      </c>
      <c r="I21" s="12">
        <v>584</v>
      </c>
      <c r="J21" s="17">
        <f t="shared" si="6"/>
        <v>0.31347289318303811</v>
      </c>
      <c r="K21" s="34" t="s">
        <v>49</v>
      </c>
      <c r="L21" s="12">
        <v>152</v>
      </c>
      <c r="M21" s="17">
        <f t="shared" si="7"/>
        <v>0.12469237079573421</v>
      </c>
    </row>
    <row r="22" spans="2:15" ht="15.75" customHeight="1" x14ac:dyDescent="0.25">
      <c r="B22" s="34" t="s">
        <v>55</v>
      </c>
      <c r="C22" s="25">
        <v>17</v>
      </c>
      <c r="D22" s="17">
        <f t="shared" si="4"/>
        <v>6.3197026022304828E-2</v>
      </c>
      <c r="E22" s="34" t="s">
        <v>55</v>
      </c>
      <c r="F22" s="12">
        <v>112</v>
      </c>
      <c r="G22" s="17">
        <f t="shared" si="5"/>
        <v>0.10265811182401467</v>
      </c>
      <c r="H22" s="34" t="s">
        <v>55</v>
      </c>
      <c r="I22" s="12">
        <v>60</v>
      </c>
      <c r="J22" s="17">
        <f t="shared" si="6"/>
        <v>3.2206119162640899E-2</v>
      </c>
      <c r="K22" s="36" t="s">
        <v>55</v>
      </c>
      <c r="L22" s="24">
        <v>71</v>
      </c>
      <c r="M22" s="23">
        <f t="shared" si="7"/>
        <v>5.8244462674323219E-2</v>
      </c>
    </row>
    <row r="23" spans="2:15" x14ac:dyDescent="0.25">
      <c r="B23" s="243" t="s">
        <v>223</v>
      </c>
      <c r="C23" s="244"/>
      <c r="D23" s="244"/>
      <c r="E23" s="244"/>
      <c r="F23" s="244"/>
      <c r="G23" s="244"/>
      <c r="H23" s="245" t="s">
        <v>201</v>
      </c>
      <c r="I23" s="245"/>
      <c r="J23" s="245"/>
      <c r="K23" s="245"/>
      <c r="L23" s="245"/>
      <c r="M23" s="246"/>
    </row>
    <row r="24" spans="2:15" ht="13.5" customHeight="1" x14ac:dyDescent="0.25">
      <c r="B24" s="33" t="s">
        <v>43</v>
      </c>
      <c r="C24" s="28">
        <v>365</v>
      </c>
      <c r="D24" s="29">
        <v>0.70192307692307687</v>
      </c>
      <c r="E24" s="33" t="s">
        <v>7</v>
      </c>
      <c r="F24" s="28">
        <v>4</v>
      </c>
      <c r="G24" s="29">
        <v>6.5384615384615381E-3</v>
      </c>
      <c r="H24" s="33" t="s">
        <v>56</v>
      </c>
      <c r="I24" s="28">
        <v>145</v>
      </c>
      <c r="J24" s="29">
        <v>0.28269230769230769</v>
      </c>
      <c r="K24" s="33" t="s">
        <v>62</v>
      </c>
      <c r="L24" s="28">
        <v>6</v>
      </c>
      <c r="M24" s="29">
        <v>1.1730769230769232E-2</v>
      </c>
      <c r="O24" s="7"/>
    </row>
    <row r="25" spans="2:15" ht="15.75" customHeight="1" x14ac:dyDescent="0.25">
      <c r="B25" s="34" t="s">
        <v>131</v>
      </c>
      <c r="C25" s="12">
        <v>130</v>
      </c>
      <c r="D25" s="17">
        <v>0.35</v>
      </c>
      <c r="E25" s="34" t="s">
        <v>95</v>
      </c>
      <c r="F25" s="12">
        <v>3</v>
      </c>
      <c r="G25" s="17">
        <v>0.89</v>
      </c>
      <c r="H25" s="34" t="s">
        <v>96</v>
      </c>
      <c r="I25" s="12">
        <v>84</v>
      </c>
      <c r="J25" s="17">
        <v>0.56999999999999995</v>
      </c>
      <c r="K25" s="34" t="s">
        <v>88</v>
      </c>
      <c r="L25" s="12">
        <v>3</v>
      </c>
      <c r="M25" s="17">
        <v>0.47</v>
      </c>
      <c r="N25" s="5"/>
    </row>
    <row r="26" spans="2:15" ht="15.75" customHeight="1" x14ac:dyDescent="0.25">
      <c r="B26" s="34" t="s">
        <v>124</v>
      </c>
      <c r="C26" s="12">
        <v>78</v>
      </c>
      <c r="D26" s="17">
        <f t="shared" ref="D26:D30" si="8">C26/$C$24</f>
        <v>0.21369863013698631</v>
      </c>
      <c r="E26" s="34" t="s">
        <v>70</v>
      </c>
      <c r="F26" s="12">
        <v>0.4</v>
      </c>
      <c r="G26" s="17">
        <v>0.11</v>
      </c>
      <c r="H26" s="34" t="s">
        <v>86</v>
      </c>
      <c r="I26" s="12">
        <v>28</v>
      </c>
      <c r="J26" s="17">
        <f t="shared" ref="J26:J30" si="9">I26/$I$24</f>
        <v>0.19310344827586207</v>
      </c>
      <c r="K26" s="34" t="s">
        <v>97</v>
      </c>
      <c r="L26" s="12">
        <v>2</v>
      </c>
      <c r="M26" s="17">
        <v>0.36</v>
      </c>
      <c r="N26" s="5"/>
    </row>
    <row r="27" spans="2:15" ht="15.75" customHeight="1" x14ac:dyDescent="0.25">
      <c r="B27" s="34" t="s">
        <v>125</v>
      </c>
      <c r="C27" s="12">
        <v>58</v>
      </c>
      <c r="D27" s="17">
        <f t="shared" si="8"/>
        <v>0.15890410958904111</v>
      </c>
      <c r="E27" s="34"/>
      <c r="F27" s="14"/>
      <c r="G27" s="17"/>
      <c r="H27" s="34" t="s">
        <v>126</v>
      </c>
      <c r="I27" s="12">
        <v>17</v>
      </c>
      <c r="J27" s="17">
        <v>0.11</v>
      </c>
      <c r="K27" s="34" t="s">
        <v>129</v>
      </c>
      <c r="L27" s="12">
        <v>0.4</v>
      </c>
      <c r="M27" s="17">
        <v>0.06</v>
      </c>
      <c r="N27" s="5"/>
    </row>
    <row r="28" spans="2:15" ht="15.75" customHeight="1" x14ac:dyDescent="0.25">
      <c r="B28" s="34" t="s">
        <v>94</v>
      </c>
      <c r="C28" s="12">
        <v>32</v>
      </c>
      <c r="D28" s="17">
        <f t="shared" si="8"/>
        <v>8.7671232876712329E-2</v>
      </c>
      <c r="E28" s="34"/>
      <c r="F28" s="12"/>
      <c r="G28" s="17"/>
      <c r="H28" s="34" t="s">
        <v>127</v>
      </c>
      <c r="I28" s="12">
        <v>13</v>
      </c>
      <c r="J28" s="17">
        <f t="shared" si="9"/>
        <v>8.9655172413793102E-2</v>
      </c>
      <c r="K28" s="34" t="s">
        <v>90</v>
      </c>
      <c r="L28" s="12">
        <v>0.3</v>
      </c>
      <c r="M28" s="17">
        <v>0.04</v>
      </c>
    </row>
    <row r="29" spans="2:15" ht="15.75" customHeight="1" x14ac:dyDescent="0.25">
      <c r="B29" s="34" t="s">
        <v>92</v>
      </c>
      <c r="C29" s="12">
        <v>29</v>
      </c>
      <c r="D29" s="17">
        <f t="shared" si="8"/>
        <v>7.9452054794520555E-2</v>
      </c>
      <c r="E29" s="34"/>
      <c r="F29" s="12"/>
      <c r="G29" s="17"/>
      <c r="H29" s="34" t="s">
        <v>128</v>
      </c>
      <c r="I29" s="12">
        <v>3</v>
      </c>
      <c r="J29" s="17">
        <f t="shared" si="9"/>
        <v>2.0689655172413793E-2</v>
      </c>
      <c r="K29" s="34" t="s">
        <v>63</v>
      </c>
      <c r="L29" s="12">
        <v>0.2</v>
      </c>
      <c r="M29" s="17">
        <f t="shared" ref="M29:M30" si="10">L29/$L$24</f>
        <v>3.3333333333333333E-2</v>
      </c>
    </row>
    <row r="30" spans="2:15" ht="15.75" customHeight="1" x14ac:dyDescent="0.25">
      <c r="B30" s="36" t="s">
        <v>55</v>
      </c>
      <c r="C30" s="22">
        <v>38</v>
      </c>
      <c r="D30" s="23">
        <f t="shared" si="8"/>
        <v>0.10410958904109589</v>
      </c>
      <c r="E30" s="36"/>
      <c r="F30" s="24"/>
      <c r="G30" s="23"/>
      <c r="H30" s="36" t="s">
        <v>55</v>
      </c>
      <c r="I30" s="24">
        <v>2</v>
      </c>
      <c r="J30" s="23">
        <f t="shared" si="9"/>
        <v>1.3793103448275862E-2</v>
      </c>
      <c r="K30" s="36" t="s">
        <v>55</v>
      </c>
      <c r="L30" s="24">
        <v>0.2</v>
      </c>
      <c r="M30" s="23">
        <f t="shared" si="10"/>
        <v>3.3333333333333333E-2</v>
      </c>
    </row>
    <row r="31" spans="2:15" ht="16.5" customHeight="1" x14ac:dyDescent="0.25">
      <c r="B31" s="82" t="s">
        <v>235</v>
      </c>
      <c r="C31" s="109"/>
      <c r="D31" s="109"/>
      <c r="E31" s="109"/>
      <c r="F31" s="109"/>
      <c r="G31" s="82"/>
      <c r="H31" s="82"/>
      <c r="I31" s="109"/>
      <c r="J31" s="109"/>
      <c r="L31" s="109"/>
      <c r="M31" s="82" t="s">
        <v>234</v>
      </c>
    </row>
    <row r="32" spans="2:15" s="4" customFormat="1" ht="15.75" x14ac:dyDescent="0.25">
      <c r="B32" s="40"/>
      <c r="D32" s="10"/>
      <c r="E32" s="40"/>
      <c r="F32" s="10"/>
      <c r="G32" s="10"/>
      <c r="H32" s="40"/>
      <c r="I32" s="10"/>
      <c r="J32" s="15"/>
      <c r="K32" s="40"/>
      <c r="L32" s="10"/>
      <c r="M32" s="10"/>
    </row>
  </sheetData>
  <mergeCells count="9">
    <mergeCell ref="B23:G23"/>
    <mergeCell ref="H23:M23"/>
    <mergeCell ref="P3:P4"/>
    <mergeCell ref="B2:M2"/>
    <mergeCell ref="B3:M3"/>
    <mergeCell ref="B5:G5"/>
    <mergeCell ref="H5:M5"/>
    <mergeCell ref="B14:G14"/>
    <mergeCell ref="H14:M14"/>
  </mergeCells>
  <printOptions horizontalCentered="1" verticalCentered="1"/>
  <pageMargins left="0.2" right="0" top="0" bottom="0" header="0" footer="0"/>
  <pageSetup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F0D2-AFD4-4118-96AA-DF47BA9D222B}">
  <sheetPr>
    <tabColor rgb="FFFF0000"/>
  </sheetPr>
  <dimension ref="A1:U22"/>
  <sheetViews>
    <sheetView showGridLines="0" tabSelected="1" topLeftCell="B1" workbookViewId="0">
      <selection activeCell="H12" sqref="H12"/>
    </sheetView>
  </sheetViews>
  <sheetFormatPr defaultRowHeight="12.75" x14ac:dyDescent="0.2"/>
  <cols>
    <col min="1" max="1" width="3.7109375" style="173" hidden="1" customWidth="1"/>
    <col min="2" max="2" width="7.28515625" style="173" customWidth="1"/>
    <col min="3" max="3" width="107.85546875" style="173" customWidth="1"/>
    <col min="4" max="7" width="9.140625" style="173"/>
    <col min="8" max="8" width="24.140625" style="173" customWidth="1"/>
    <col min="9" max="16" width="9.140625" style="173"/>
    <col min="17" max="18" width="9.140625" style="173" customWidth="1"/>
    <col min="19" max="19" width="5" style="173" customWidth="1"/>
    <col min="20" max="21" width="9.140625" style="173" hidden="1" customWidth="1"/>
    <col min="22" max="22" width="14.7109375" style="173" customWidth="1"/>
    <col min="23" max="16384" width="9.140625" style="173"/>
  </cols>
  <sheetData>
    <row r="1" spans="1:14" ht="13.5" thickBot="1" x14ac:dyDescent="0.25"/>
    <row r="2" spans="1:14" ht="18.75" x14ac:dyDescent="0.3">
      <c r="B2" s="273"/>
      <c r="C2" s="272" t="s">
        <v>266</v>
      </c>
    </row>
    <row r="3" spans="1:14" ht="19.5" thickBot="1" x14ac:dyDescent="0.35">
      <c r="B3" s="274"/>
      <c r="C3" s="275" t="s">
        <v>267</v>
      </c>
    </row>
    <row r="4" spans="1:14" ht="30.75" x14ac:dyDescent="0.25">
      <c r="B4" s="269"/>
      <c r="C4" s="268" t="s">
        <v>285</v>
      </c>
    </row>
    <row r="5" spans="1:14" x14ac:dyDescent="0.2">
      <c r="B5" s="269"/>
      <c r="C5" s="269"/>
    </row>
    <row r="6" spans="1:14" x14ac:dyDescent="0.2">
      <c r="B6" s="269"/>
      <c r="C6" s="269"/>
    </row>
    <row r="7" spans="1:14" ht="22.5" x14ac:dyDescent="0.3">
      <c r="B7" s="269"/>
      <c r="C7" s="270"/>
    </row>
    <row r="8" spans="1:14" ht="25.5" x14ac:dyDescent="0.35">
      <c r="B8" s="269"/>
      <c r="C8" s="271" t="s">
        <v>264</v>
      </c>
    </row>
    <row r="9" spans="1:14" ht="25.5" x14ac:dyDescent="0.35">
      <c r="B9" s="269"/>
      <c r="C9" s="271" t="s">
        <v>265</v>
      </c>
    </row>
    <row r="10" spans="1:14" x14ac:dyDescent="0.2">
      <c r="B10" s="269"/>
      <c r="C10" s="269"/>
    </row>
    <row r="11" spans="1:14" x14ac:dyDescent="0.2">
      <c r="B11" s="269"/>
      <c r="C11" s="269"/>
    </row>
    <row r="12" spans="1:14" ht="39.75" customHeight="1" x14ac:dyDescent="0.2">
      <c r="B12" s="269"/>
      <c r="C12" s="269"/>
    </row>
    <row r="13" spans="1:14" s="249" customFormat="1" ht="27" customHeight="1" x14ac:dyDescent="0.25">
      <c r="A13" s="247"/>
      <c r="B13" s="276">
        <v>1</v>
      </c>
      <c r="C13" s="278" t="s">
        <v>284</v>
      </c>
      <c r="D13" s="247"/>
      <c r="E13" s="247"/>
      <c r="F13" s="247"/>
      <c r="G13" s="248"/>
      <c r="H13" s="248"/>
      <c r="I13" s="248"/>
      <c r="J13" s="248"/>
      <c r="K13" s="248"/>
      <c r="L13" s="248"/>
      <c r="M13" s="248"/>
      <c r="N13" s="248"/>
    </row>
    <row r="14" spans="1:14" s="249" customFormat="1" ht="27" customHeight="1" x14ac:dyDescent="0.25">
      <c r="A14" s="247"/>
      <c r="B14" s="276">
        <v>2</v>
      </c>
      <c r="C14" s="279" t="s">
        <v>276</v>
      </c>
      <c r="D14" s="247"/>
      <c r="E14" s="247"/>
      <c r="F14" s="247"/>
      <c r="G14" s="248"/>
      <c r="H14" s="248"/>
      <c r="I14" s="248"/>
      <c r="J14" s="248"/>
      <c r="K14" s="248"/>
      <c r="L14" s="248"/>
      <c r="M14" s="248"/>
      <c r="N14" s="248"/>
    </row>
    <row r="15" spans="1:14" s="252" customFormat="1" ht="27" customHeight="1" x14ac:dyDescent="0.25">
      <c r="A15" s="250"/>
      <c r="B15" s="276">
        <v>3</v>
      </c>
      <c r="C15" s="280" t="s">
        <v>274</v>
      </c>
      <c r="D15" s="250"/>
      <c r="E15" s="250"/>
      <c r="F15" s="250"/>
      <c r="G15" s="251"/>
      <c r="H15" s="251"/>
      <c r="I15" s="251"/>
      <c r="J15" s="251"/>
      <c r="K15" s="251"/>
      <c r="L15" s="251"/>
      <c r="M15" s="251"/>
      <c r="N15" s="251"/>
    </row>
    <row r="16" spans="1:14" s="252" customFormat="1" ht="27" customHeight="1" x14ac:dyDescent="0.25">
      <c r="A16" s="250"/>
      <c r="B16" s="276">
        <v>4</v>
      </c>
      <c r="C16" s="278" t="s">
        <v>277</v>
      </c>
      <c r="D16" s="250"/>
      <c r="E16" s="250"/>
      <c r="F16" s="250"/>
      <c r="G16" s="251"/>
      <c r="H16" s="251"/>
      <c r="I16" s="251"/>
      <c r="J16" s="251"/>
      <c r="K16" s="251"/>
      <c r="L16" s="251"/>
      <c r="M16" s="251"/>
      <c r="N16" s="251"/>
    </row>
    <row r="17" spans="1:14" s="252" customFormat="1" ht="27" customHeight="1" x14ac:dyDescent="0.25">
      <c r="A17" s="250"/>
      <c r="B17" s="276">
        <v>5</v>
      </c>
      <c r="C17" s="278" t="s">
        <v>275</v>
      </c>
      <c r="D17" s="250"/>
      <c r="E17" s="250"/>
      <c r="F17" s="250"/>
      <c r="G17" s="251"/>
      <c r="H17" s="251"/>
      <c r="I17" s="251"/>
      <c r="J17" s="251"/>
      <c r="K17" s="251"/>
      <c r="L17" s="251"/>
      <c r="M17" s="251"/>
      <c r="N17" s="251"/>
    </row>
    <row r="18" spans="1:14" s="252" customFormat="1" ht="27" customHeight="1" x14ac:dyDescent="0.25">
      <c r="A18" s="250"/>
      <c r="B18" s="276">
        <v>6</v>
      </c>
      <c r="C18" s="278" t="s">
        <v>278</v>
      </c>
      <c r="D18" s="250"/>
      <c r="E18" s="250"/>
      <c r="F18" s="250"/>
      <c r="G18" s="251"/>
      <c r="H18" s="251"/>
      <c r="I18" s="251"/>
      <c r="J18" s="251"/>
      <c r="K18" s="251"/>
      <c r="L18" s="251"/>
      <c r="M18" s="251"/>
      <c r="N18" s="251"/>
    </row>
    <row r="19" spans="1:14" s="252" customFormat="1" ht="27" customHeight="1" x14ac:dyDescent="0.25">
      <c r="A19" s="250"/>
      <c r="B19" s="276">
        <v>7</v>
      </c>
      <c r="C19" s="281" t="s">
        <v>279</v>
      </c>
      <c r="D19" s="250"/>
      <c r="E19" s="250"/>
      <c r="F19" s="250"/>
      <c r="G19" s="251"/>
      <c r="H19" s="251"/>
      <c r="I19" s="251"/>
      <c r="J19" s="251"/>
      <c r="K19" s="251"/>
      <c r="L19" s="251"/>
      <c r="M19" s="251"/>
      <c r="N19" s="251"/>
    </row>
    <row r="20" spans="1:14" s="252" customFormat="1" ht="27" customHeight="1" x14ac:dyDescent="0.25">
      <c r="A20" s="250"/>
      <c r="B20" s="276">
        <v>8</v>
      </c>
      <c r="C20" s="278" t="s">
        <v>280</v>
      </c>
      <c r="D20" s="250"/>
      <c r="E20" s="250"/>
      <c r="F20" s="250"/>
      <c r="G20" s="251"/>
      <c r="H20" s="251"/>
      <c r="I20" s="251"/>
      <c r="J20" s="251"/>
      <c r="K20" s="251"/>
      <c r="L20" s="251"/>
      <c r="M20" s="251"/>
      <c r="N20" s="251"/>
    </row>
    <row r="21" spans="1:14" s="252" customFormat="1" ht="27" customHeight="1" x14ac:dyDescent="0.25">
      <c r="A21" s="250"/>
      <c r="B21" s="276">
        <v>9</v>
      </c>
      <c r="C21" s="278" t="s">
        <v>282</v>
      </c>
      <c r="D21" s="250"/>
      <c r="E21" s="250"/>
      <c r="F21" s="250"/>
      <c r="G21" s="251"/>
      <c r="H21" s="251"/>
      <c r="I21" s="251"/>
      <c r="J21" s="251"/>
      <c r="K21" s="251"/>
      <c r="L21" s="251"/>
      <c r="M21" s="251"/>
      <c r="N21" s="251"/>
    </row>
    <row r="22" spans="1:14" s="252" customFormat="1" ht="27" customHeight="1" thickBot="1" x14ac:dyDescent="0.3">
      <c r="A22" s="250"/>
      <c r="B22" s="277">
        <v>10</v>
      </c>
      <c r="C22" s="282" t="s">
        <v>283</v>
      </c>
      <c r="D22" s="250"/>
      <c r="E22" s="250"/>
      <c r="F22" s="250"/>
      <c r="G22" s="251"/>
      <c r="H22" s="251"/>
      <c r="I22" s="251"/>
      <c r="J22" s="251"/>
      <c r="K22" s="251"/>
      <c r="L22" s="251"/>
      <c r="M22" s="251"/>
      <c r="N22" s="251"/>
    </row>
  </sheetData>
  <hyperlinks>
    <hyperlink ref="C13" location="'الالتزامات القائمة - 2020'!A1" display=" Outstanding Commitments  in 2020 / الالتزامات   القائمة لعام 2020" xr:uid="{5827BED1-020B-46F8-849B-DB90CE73A5CD}"/>
    <hyperlink ref="C14" location="'التزامات قائمة-الخاص-العام 2020'!A1" display="'التزامات قائمة-الخاص-العام 2020'!A1" xr:uid="{49539A09-73FB-435C-AF6F-BCAA8DCA69DF}"/>
    <hyperlink ref="C15" location="'الالتزامات القائمة-المناطق 2020'!A1" display="التزامات الأعمال القائمة عبر الحدود لعام 2020 حسب المناطق/      Cross-border  Outstanding Commitment by regions" xr:uid="{1EEBB572-C02D-4AFF-A0BD-6D1ACA97952A}"/>
    <hyperlink ref="C16" location="'الالتزامات القائمة-قطاعات 2020'!A1" display="الالتزامات  القائمة عبر الحدود لعام 2020 حسب القطاعات/      Cross-border  Outstanding Commitment by Sectors" xr:uid="{8493CAF7-FDA3-4EF4-9B8E-99E8755A4D8E}"/>
    <hyperlink ref="C17" location="'الالتزامات الجديدة - 2020'!Print_Area" display=" New Commitments  in 2020 / الالتزامات   الجديدة  لعام 2020" xr:uid="{C09ED501-7EE3-431D-98EC-D1A32553F5D7}"/>
    <hyperlink ref="C18" location="'الالتزامات الجديدة-المناطق 2020'!A1" display="الالتزامات  الجديدة عبر الحدود لعام 2020 حسب المناطق/      Cross-border  New  Commitment by regions" xr:uid="{7B6BFD03-5A76-4DDC-9DE2-B8C87FCDF571}"/>
    <hyperlink ref="C19" location="'الالتزامات الجديدة-قطاعات 2020'!A1" display="الالتزامات  الجديدة  عبر الحدود لعام 2020 حسب القطاعات/      Cross-border  New Commitment by Sectors" xr:uid="{2E21A4D7-F2D1-4EF9-B679-CE1676FC7819}"/>
    <hyperlink ref="C20" location="'الالتزامات الجديدة-الدول 2020'!A1" display="الالتزامات  الجديدة  عبر الحدود لعام 2020 حسب الدول /      Cross-border  New Commitment by country" xr:uid="{6BD96939-283C-46D0-B543-B037B155CF46}"/>
    <hyperlink ref="C21" location="'التعويضات-2020'!A1" display="التعويضات المدفوعة والمستردة للالتزامات   عبر الحدود لعام 2020  /      Claims paid and Recoveries in 2020" xr:uid="{9E1FDC36-B069-4440-9A19-E5C85C49ECF7}"/>
    <hyperlink ref="C22" location="'التعويضات حسب الدول-2020'!A1" display="التعويضات المدفوعة والمستردة  لعام  حسب الدول 2020  /      Claims paid and Recoveries by country in 2020" xr:uid="{F64A1784-4125-427C-990E-619BA478A0F4}"/>
  </hyperlinks>
  <printOptions horizontalCentered="1" verticalCentered="1"/>
  <pageMargins left="0" right="0" top="0" bottom="0" header="0" footer="0"/>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44F4-227B-464C-AD6E-254726C9300D}">
  <sheetPr>
    <tabColor rgb="FFAC0000"/>
  </sheetPr>
  <dimension ref="B2:I40"/>
  <sheetViews>
    <sheetView showGridLines="0" workbookViewId="0"/>
  </sheetViews>
  <sheetFormatPr defaultRowHeight="15" x14ac:dyDescent="0.25"/>
  <cols>
    <col min="2" max="2" width="60.140625" customWidth="1"/>
    <col min="3" max="3" width="17.85546875" customWidth="1"/>
    <col min="4" max="4" width="12.42578125" customWidth="1"/>
    <col min="5" max="5" width="36.7109375" bestFit="1" customWidth="1"/>
    <col min="9" max="9" width="18.140625" bestFit="1" customWidth="1"/>
  </cols>
  <sheetData>
    <row r="2" spans="2:9" ht="19.5" customHeight="1" x14ac:dyDescent="0.25">
      <c r="B2" s="197" t="s">
        <v>149</v>
      </c>
      <c r="C2" s="197"/>
      <c r="D2" s="197"/>
      <c r="E2" s="197"/>
      <c r="I2" s="284" t="s">
        <v>286</v>
      </c>
    </row>
    <row r="3" spans="2:9" ht="32.25" customHeight="1" x14ac:dyDescent="0.25">
      <c r="B3" s="253" t="s">
        <v>273</v>
      </c>
      <c r="C3" s="253"/>
      <c r="D3" s="253"/>
      <c r="E3" s="253"/>
      <c r="H3" s="283"/>
      <c r="I3" s="284" t="s">
        <v>287</v>
      </c>
    </row>
    <row r="4" spans="2:9" ht="53.25" customHeight="1" x14ac:dyDescent="0.25">
      <c r="B4" s="68" t="s">
        <v>132</v>
      </c>
      <c r="C4" s="57" t="s">
        <v>244</v>
      </c>
      <c r="D4" s="57" t="s">
        <v>148</v>
      </c>
      <c r="E4" s="56" t="s">
        <v>5</v>
      </c>
      <c r="H4" s="283"/>
    </row>
    <row r="5" spans="2:9" ht="36" customHeight="1" x14ac:dyDescent="0.25">
      <c r="B5" s="59" t="s">
        <v>135</v>
      </c>
      <c r="C5" s="60">
        <v>1812249</v>
      </c>
      <c r="D5" s="61">
        <v>65.445722723771411</v>
      </c>
      <c r="E5" s="59" t="s">
        <v>101</v>
      </c>
    </row>
    <row r="6" spans="2:9" ht="36" customHeight="1" x14ac:dyDescent="0.25">
      <c r="B6" s="59" t="s">
        <v>136</v>
      </c>
      <c r="C6" s="60">
        <v>689169</v>
      </c>
      <c r="D6" s="61">
        <v>24.887950432759968</v>
      </c>
      <c r="E6" s="59" t="s">
        <v>102</v>
      </c>
    </row>
    <row r="7" spans="2:9" ht="36" customHeight="1" x14ac:dyDescent="0.25">
      <c r="B7" s="59" t="s">
        <v>137</v>
      </c>
      <c r="C7" s="60">
        <v>170360</v>
      </c>
      <c r="D7" s="61">
        <v>6.1522082910359988</v>
      </c>
      <c r="E7" s="59" t="s">
        <v>98</v>
      </c>
    </row>
    <row r="8" spans="2:9" ht="36" customHeight="1" x14ac:dyDescent="0.25">
      <c r="B8" s="59" t="s">
        <v>138</v>
      </c>
      <c r="C8" s="60">
        <v>97309</v>
      </c>
      <c r="D8" s="61">
        <v>3.5141185524326248</v>
      </c>
      <c r="E8" s="59" t="s">
        <v>99</v>
      </c>
    </row>
    <row r="9" spans="2:9" ht="36" customHeight="1" x14ac:dyDescent="0.25">
      <c r="B9" s="62" t="s">
        <v>150</v>
      </c>
      <c r="C9" s="63">
        <v>2769087</v>
      </c>
      <c r="D9" s="64">
        <v>100</v>
      </c>
      <c r="E9" s="62" t="s">
        <v>145</v>
      </c>
    </row>
    <row r="10" spans="2:9" ht="53.25" customHeight="1" x14ac:dyDescent="0.25">
      <c r="B10" s="58" t="s">
        <v>134</v>
      </c>
      <c r="C10" s="57" t="s">
        <v>244</v>
      </c>
      <c r="D10" s="57" t="s">
        <v>148</v>
      </c>
      <c r="E10" s="56" t="s">
        <v>4</v>
      </c>
    </row>
    <row r="11" spans="2:9" ht="36" customHeight="1" x14ac:dyDescent="0.25">
      <c r="B11" s="59" t="s">
        <v>139</v>
      </c>
      <c r="C11" s="60">
        <v>77613</v>
      </c>
      <c r="D11" s="61">
        <v>56.811893363784094</v>
      </c>
      <c r="E11" s="59" t="s">
        <v>100</v>
      </c>
    </row>
    <row r="12" spans="2:9" ht="36" customHeight="1" x14ac:dyDescent="0.25">
      <c r="B12" s="59" t="s">
        <v>140</v>
      </c>
      <c r="C12" s="60">
        <v>32632</v>
      </c>
      <c r="D12" s="61">
        <v>23.886278126692726</v>
      </c>
      <c r="E12" s="59" t="s">
        <v>3</v>
      </c>
    </row>
    <row r="13" spans="2:9" ht="36" customHeight="1" x14ac:dyDescent="0.25">
      <c r="B13" s="59" t="s">
        <v>141</v>
      </c>
      <c r="C13" s="60">
        <v>17696</v>
      </c>
      <c r="D13" s="61">
        <v>12.95328443644136</v>
      </c>
      <c r="E13" s="59" t="s">
        <v>104</v>
      </c>
    </row>
    <row r="14" spans="2:9" ht="36" customHeight="1" x14ac:dyDescent="0.25">
      <c r="B14" s="59" t="s">
        <v>142</v>
      </c>
      <c r="C14" s="60">
        <v>5870</v>
      </c>
      <c r="D14" s="61">
        <v>4.2967777826577072</v>
      </c>
      <c r="E14" s="59" t="s">
        <v>1</v>
      </c>
    </row>
    <row r="15" spans="2:9" ht="36" customHeight="1" x14ac:dyDescent="0.25">
      <c r="B15" s="59" t="s">
        <v>143</v>
      </c>
      <c r="C15" s="60">
        <v>2229</v>
      </c>
      <c r="D15" s="61">
        <v>1.631604374368659</v>
      </c>
      <c r="E15" s="59" t="s">
        <v>105</v>
      </c>
    </row>
    <row r="16" spans="2:9" ht="36" customHeight="1" x14ac:dyDescent="0.25">
      <c r="B16" s="59" t="s">
        <v>144</v>
      </c>
      <c r="C16" s="60">
        <v>574</v>
      </c>
      <c r="D16" s="61">
        <v>0.4201619160554555</v>
      </c>
      <c r="E16" s="59" t="s">
        <v>2</v>
      </c>
    </row>
    <row r="17" spans="2:5" ht="36" customHeight="1" x14ac:dyDescent="0.25">
      <c r="B17" s="62" t="s">
        <v>133</v>
      </c>
      <c r="C17" s="63">
        <v>136614</v>
      </c>
      <c r="D17" s="64">
        <v>100</v>
      </c>
      <c r="E17" s="62" t="s">
        <v>169</v>
      </c>
    </row>
    <row r="18" spans="2:5" ht="31.5" customHeight="1" x14ac:dyDescent="0.3">
      <c r="B18" s="65" t="s">
        <v>147</v>
      </c>
      <c r="C18" s="66">
        <f>C17+C9</f>
        <v>2905701</v>
      </c>
      <c r="D18" s="67" t="s">
        <v>152</v>
      </c>
      <c r="E18" s="65" t="s">
        <v>146</v>
      </c>
    </row>
    <row r="19" spans="2:5" x14ac:dyDescent="0.25">
      <c r="B19" s="11" t="s">
        <v>230</v>
      </c>
      <c r="C19" s="11"/>
      <c r="D19" s="11"/>
      <c r="E19" s="11" t="s">
        <v>229</v>
      </c>
    </row>
    <row r="21" spans="2:5" x14ac:dyDescent="0.25">
      <c r="C21" s="2"/>
      <c r="D21" s="47"/>
    </row>
    <row r="22" spans="2:5" x14ac:dyDescent="0.25">
      <c r="C22" s="46"/>
      <c r="D22" s="47"/>
    </row>
    <row r="23" spans="2:5" x14ac:dyDescent="0.25">
      <c r="C23" s="46"/>
      <c r="D23" s="47"/>
    </row>
    <row r="24" spans="2:5" ht="22.5" customHeight="1" x14ac:dyDescent="0.25"/>
    <row r="25" spans="2:5" ht="22.5" customHeight="1" x14ac:dyDescent="0.25">
      <c r="C25" s="46"/>
    </row>
    <row r="26" spans="2:5" x14ac:dyDescent="0.25">
      <c r="C26" s="46"/>
      <c r="D26" s="47"/>
    </row>
    <row r="28" spans="2:5" ht="17.25" customHeight="1" x14ac:dyDescent="0.25"/>
    <row r="29" spans="2:5" ht="17.25" customHeight="1" x14ac:dyDescent="0.25"/>
    <row r="30" spans="2:5" ht="17.25" customHeight="1" x14ac:dyDescent="0.25">
      <c r="C30" s="2"/>
    </row>
    <row r="31" spans="2:5" ht="17.25" customHeight="1" x14ac:dyDescent="0.25"/>
    <row r="32" spans="2:5" ht="17.25" customHeight="1" x14ac:dyDescent="0.25"/>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sheetData>
  <mergeCells count="3">
    <mergeCell ref="B2:E2"/>
    <mergeCell ref="B3:E3"/>
    <mergeCell ref="H3:H4"/>
  </mergeCells>
  <printOptions horizontalCentered="1" verticalCentered="1"/>
  <pageMargins left="0" right="0" top="0" bottom="0" header="0" footer="0"/>
  <pageSetup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312B-60D9-4DBE-9D47-C2F67D225E99}">
  <sheetPr>
    <tabColor rgb="FFAC0000"/>
  </sheetPr>
  <dimension ref="B2:E14"/>
  <sheetViews>
    <sheetView workbookViewId="0">
      <selection activeCell="F15" sqref="F15"/>
    </sheetView>
  </sheetViews>
  <sheetFormatPr defaultRowHeight="15" x14ac:dyDescent="0.25"/>
  <cols>
    <col min="2" max="2" width="32.140625" customWidth="1"/>
    <col min="3" max="3" width="20.5703125" customWidth="1"/>
    <col min="4" max="4" width="37" customWidth="1"/>
    <col min="5" max="5" width="24.28515625" customWidth="1"/>
    <col min="6" max="9" width="17.5703125" customWidth="1"/>
    <col min="15" max="15" width="17.42578125" bestFit="1" customWidth="1"/>
    <col min="16" max="16" width="25.5703125" customWidth="1"/>
    <col min="17" max="17" width="17.42578125" bestFit="1" customWidth="1"/>
    <col min="18" max="18" width="22.7109375" customWidth="1"/>
  </cols>
  <sheetData>
    <row r="2" spans="2:5" ht="58.5" customHeight="1" x14ac:dyDescent="0.25">
      <c r="B2" s="200" t="s">
        <v>227</v>
      </c>
      <c r="C2" s="197"/>
      <c r="D2" s="197"/>
      <c r="E2" s="197"/>
    </row>
    <row r="3" spans="2:5" ht="56.25" customHeight="1" x14ac:dyDescent="0.25">
      <c r="B3" s="200" t="s">
        <v>228</v>
      </c>
      <c r="C3" s="197"/>
      <c r="D3" s="197"/>
      <c r="E3" s="197"/>
    </row>
    <row r="4" spans="2:5" ht="67.5" customHeight="1" x14ac:dyDescent="0.25">
      <c r="B4" s="199" t="s">
        <v>272</v>
      </c>
      <c r="C4" s="198"/>
      <c r="D4" s="199" t="s">
        <v>271</v>
      </c>
      <c r="E4" s="198"/>
    </row>
    <row r="5" spans="2:5" ht="39" customHeight="1" x14ac:dyDescent="0.25">
      <c r="B5" s="254" t="s">
        <v>268</v>
      </c>
      <c r="C5" s="69">
        <v>0.1</v>
      </c>
      <c r="D5" s="254" t="s">
        <v>268</v>
      </c>
      <c r="E5" s="69">
        <v>0.7</v>
      </c>
    </row>
    <row r="6" spans="2:5" ht="60.75" customHeight="1" x14ac:dyDescent="0.25">
      <c r="B6" s="254" t="s">
        <v>269</v>
      </c>
      <c r="C6" s="69">
        <v>0.9</v>
      </c>
      <c r="D6" s="254" t="s">
        <v>269</v>
      </c>
      <c r="E6" s="69">
        <v>0.3</v>
      </c>
    </row>
    <row r="7" spans="2:5" ht="48" customHeight="1" x14ac:dyDescent="0.25">
      <c r="B7" s="255" t="s">
        <v>270</v>
      </c>
      <c r="C7" s="70">
        <f>SUM(C5:C6)</f>
        <v>1</v>
      </c>
      <c r="D7" s="255" t="s">
        <v>270</v>
      </c>
      <c r="E7" s="70">
        <f>SUM(E5:E6)</f>
        <v>1</v>
      </c>
    </row>
    <row r="8" spans="2:5" ht="12.75" customHeight="1" x14ac:dyDescent="0.25">
      <c r="B8" s="13" t="s">
        <v>231</v>
      </c>
      <c r="C8" s="11"/>
      <c r="D8" s="11"/>
      <c r="E8" s="11" t="s">
        <v>229</v>
      </c>
    </row>
    <row r="9" spans="2:5" x14ac:dyDescent="0.25">
      <c r="C9" s="3"/>
    </row>
    <row r="12" spans="2:5" ht="15.75" x14ac:dyDescent="0.25">
      <c r="C12" s="284" t="s">
        <v>286</v>
      </c>
    </row>
    <row r="13" spans="2:5" ht="15.75" x14ac:dyDescent="0.25">
      <c r="B13" s="283"/>
      <c r="C13" s="284" t="s">
        <v>287</v>
      </c>
    </row>
    <row r="14" spans="2:5" x14ac:dyDescent="0.25">
      <c r="B14" s="283"/>
    </row>
  </sheetData>
  <mergeCells count="5">
    <mergeCell ref="B13:B14"/>
    <mergeCell ref="D4:E4"/>
    <mergeCell ref="B4:C4"/>
    <mergeCell ref="B2:E2"/>
    <mergeCell ref="B3:E3"/>
  </mergeCells>
  <printOptions horizontalCentered="1" verticalCentered="1"/>
  <pageMargins left="0" right="0" top="0" bottom="0" header="0" footer="0"/>
  <pageSetup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C0000"/>
  </sheetPr>
  <dimension ref="B2:Q15"/>
  <sheetViews>
    <sheetView workbookViewId="0">
      <selection activeCell="P2" sqref="P2:Q4"/>
    </sheetView>
  </sheetViews>
  <sheetFormatPr defaultRowHeight="15" x14ac:dyDescent="0.25"/>
  <cols>
    <col min="1" max="1" width="3.7109375" customWidth="1"/>
    <col min="2" max="2" width="23.7109375" customWidth="1"/>
    <col min="3" max="3" width="15.85546875" style="51" customWidth="1"/>
    <col min="4" max="4" width="9.42578125" style="1" customWidth="1"/>
    <col min="5" max="5" width="15.140625" style="51" customWidth="1"/>
    <col min="6" max="6" width="12.140625" style="1" customWidth="1"/>
    <col min="7" max="7" width="11.42578125" style="51" customWidth="1"/>
    <col min="8" max="8" width="9.42578125" style="1" customWidth="1"/>
    <col min="9" max="9" width="9.42578125" style="51" customWidth="1"/>
    <col min="10" max="10" width="9.42578125" style="1" customWidth="1"/>
    <col min="11" max="11" width="13.28515625" style="51" customWidth="1"/>
    <col min="12" max="12" width="8.85546875" bestFit="1" customWidth="1"/>
    <col min="13" max="13" width="24.28515625" customWidth="1"/>
    <col min="17" max="17" width="21.28515625" customWidth="1"/>
    <col min="18" max="18" width="24.28515625" customWidth="1"/>
    <col min="19" max="19" width="53.7109375" bestFit="1" customWidth="1"/>
  </cols>
  <sheetData>
    <row r="2" spans="2:17" ht="21.75" customHeight="1" x14ac:dyDescent="0.25">
      <c r="B2" s="197" t="s">
        <v>208</v>
      </c>
      <c r="C2" s="197"/>
      <c r="D2" s="197"/>
      <c r="E2" s="197"/>
      <c r="F2" s="197"/>
      <c r="G2" s="197"/>
      <c r="H2" s="197"/>
      <c r="I2" s="197"/>
      <c r="J2" s="197"/>
      <c r="K2" s="197"/>
      <c r="L2" s="197"/>
      <c r="M2" s="197"/>
      <c r="Q2" s="284" t="s">
        <v>286</v>
      </c>
    </row>
    <row r="3" spans="2:17" ht="37.5" customHeight="1" x14ac:dyDescent="0.25">
      <c r="B3" s="201" t="s">
        <v>243</v>
      </c>
      <c r="C3" s="201"/>
      <c r="D3" s="201"/>
      <c r="E3" s="201"/>
      <c r="F3" s="201"/>
      <c r="G3" s="201"/>
      <c r="H3" s="201"/>
      <c r="I3" s="201"/>
      <c r="J3" s="201"/>
      <c r="K3" s="201"/>
      <c r="L3" s="201"/>
      <c r="M3" s="201"/>
      <c r="P3" s="283"/>
      <c r="Q3" s="284" t="s">
        <v>287</v>
      </c>
    </row>
    <row r="4" spans="2:17" ht="78.75" customHeight="1" x14ac:dyDescent="0.25">
      <c r="B4" s="94" t="s">
        <v>157</v>
      </c>
      <c r="C4" s="202" t="s">
        <v>153</v>
      </c>
      <c r="D4" s="203"/>
      <c r="E4" s="202" t="s">
        <v>232</v>
      </c>
      <c r="F4" s="204"/>
      <c r="G4" s="205" t="s">
        <v>154</v>
      </c>
      <c r="H4" s="206"/>
      <c r="I4" s="207" t="s">
        <v>155</v>
      </c>
      <c r="J4" s="208"/>
      <c r="K4" s="209" t="s">
        <v>156</v>
      </c>
      <c r="L4" s="210"/>
      <c r="M4" s="94" t="s">
        <v>14</v>
      </c>
      <c r="P4" s="283"/>
    </row>
    <row r="5" spans="2:17" ht="36" customHeight="1" x14ac:dyDescent="0.25">
      <c r="B5" s="81" t="s">
        <v>158</v>
      </c>
      <c r="C5" s="72">
        <v>901382</v>
      </c>
      <c r="D5" s="73">
        <v>0.49948908571833883</v>
      </c>
      <c r="E5" s="72">
        <v>131873</v>
      </c>
      <c r="F5" s="74">
        <v>0.1928303315927771</v>
      </c>
      <c r="G5" s="75">
        <v>29986</v>
      </c>
      <c r="H5" s="76">
        <v>0.12976289904493191</v>
      </c>
      <c r="I5" s="77">
        <v>14773</v>
      </c>
      <c r="J5" s="78">
        <v>0.22098397929724312</v>
      </c>
      <c r="K5" s="79">
        <v>1078014</v>
      </c>
      <c r="L5" s="80">
        <v>0.3868809581316261</v>
      </c>
      <c r="M5" s="71" t="s">
        <v>7</v>
      </c>
    </row>
    <row r="6" spans="2:17" ht="43.5" customHeight="1" x14ac:dyDescent="0.25">
      <c r="B6" s="93" t="s">
        <v>159</v>
      </c>
      <c r="C6" s="84">
        <v>328501</v>
      </c>
      <c r="D6" s="85">
        <v>0.1820345471149413</v>
      </c>
      <c r="E6" s="84">
        <v>96187</v>
      </c>
      <c r="F6" s="86">
        <v>0.14064873859633475</v>
      </c>
      <c r="G6" s="87">
        <v>74371</v>
      </c>
      <c r="H6" s="88">
        <v>0.32183674264225409</v>
      </c>
      <c r="I6" s="89">
        <v>8159</v>
      </c>
      <c r="J6" s="90">
        <v>0.12204753855589295</v>
      </c>
      <c r="K6" s="91">
        <v>507218</v>
      </c>
      <c r="L6" s="92">
        <v>0.18203194561629732</v>
      </c>
      <c r="M6" s="83" t="s">
        <v>215</v>
      </c>
    </row>
    <row r="7" spans="2:17" ht="36" customHeight="1" x14ac:dyDescent="0.25">
      <c r="B7" s="81" t="s">
        <v>160</v>
      </c>
      <c r="C7" s="72">
        <v>235388</v>
      </c>
      <c r="D7" s="73">
        <v>0.13043719189984751</v>
      </c>
      <c r="E7" s="72">
        <v>78438</v>
      </c>
      <c r="F7" s="74">
        <v>0.11469539291192474</v>
      </c>
      <c r="G7" s="75">
        <v>3212</v>
      </c>
      <c r="H7" s="76">
        <v>1.3899767615964826E-2</v>
      </c>
      <c r="I7" s="77">
        <v>9241</v>
      </c>
      <c r="J7" s="78">
        <v>0.13823278634575398</v>
      </c>
      <c r="K7" s="79">
        <v>326279</v>
      </c>
      <c r="L7" s="80">
        <v>0.11709600444727883</v>
      </c>
      <c r="M7" s="71" t="s">
        <v>9</v>
      </c>
    </row>
    <row r="8" spans="2:17" ht="43.5" customHeight="1" x14ac:dyDescent="0.25">
      <c r="B8" s="93" t="s">
        <v>161</v>
      </c>
      <c r="C8" s="84">
        <v>131692</v>
      </c>
      <c r="D8" s="85">
        <v>7.2975405184948758E-2</v>
      </c>
      <c r="E8" s="84">
        <v>73781</v>
      </c>
      <c r="F8" s="86">
        <v>0.10788572865747111</v>
      </c>
      <c r="G8" s="87">
        <v>31364</v>
      </c>
      <c r="H8" s="88">
        <v>0.13572612437955195</v>
      </c>
      <c r="I8" s="89">
        <v>11264</v>
      </c>
      <c r="J8" s="90">
        <v>0.16849411377541099</v>
      </c>
      <c r="K8" s="91">
        <v>248101</v>
      </c>
      <c r="L8" s="92">
        <v>8.9039244938761988E-2</v>
      </c>
      <c r="M8" s="83" t="s">
        <v>15</v>
      </c>
    </row>
    <row r="9" spans="2:17" ht="36" customHeight="1" x14ac:dyDescent="0.25">
      <c r="B9" s="120" t="s">
        <v>162</v>
      </c>
      <c r="C9" s="111">
        <v>87265</v>
      </c>
      <c r="D9" s="112">
        <v>4.8356762244210379E-2</v>
      </c>
      <c r="E9" s="111">
        <v>111115</v>
      </c>
      <c r="F9" s="113">
        <v>0.16247709762370938</v>
      </c>
      <c r="G9" s="114">
        <v>24568</v>
      </c>
      <c r="H9" s="115">
        <v>0.10631677795424155</v>
      </c>
      <c r="I9" s="116">
        <v>12573</v>
      </c>
      <c r="J9" s="117">
        <v>0.18807497270048315</v>
      </c>
      <c r="K9" s="118">
        <v>235521</v>
      </c>
      <c r="L9" s="119">
        <v>8.4524496101273924E-2</v>
      </c>
      <c r="M9" s="110" t="s">
        <v>13</v>
      </c>
    </row>
    <row r="10" spans="2:17" ht="43.5" customHeight="1" x14ac:dyDescent="0.25">
      <c r="B10" s="93" t="s">
        <v>163</v>
      </c>
      <c r="C10" s="84">
        <v>53473</v>
      </c>
      <c r="D10" s="85">
        <v>2.9631365925453061E-2</v>
      </c>
      <c r="E10" s="84">
        <v>111113</v>
      </c>
      <c r="F10" s="86">
        <v>0.16247417313830914</v>
      </c>
      <c r="G10" s="87">
        <v>28325</v>
      </c>
      <c r="H10" s="88">
        <v>0.12257500551749805</v>
      </c>
      <c r="I10" s="89">
        <v>5851</v>
      </c>
      <c r="J10" s="90">
        <v>8.7522998908019331E-2</v>
      </c>
      <c r="K10" s="91">
        <v>198762</v>
      </c>
      <c r="L10" s="92">
        <v>7.1332313866200495E-2</v>
      </c>
      <c r="M10" s="83" t="s">
        <v>12</v>
      </c>
    </row>
    <row r="11" spans="2:17" ht="36" customHeight="1" x14ac:dyDescent="0.25">
      <c r="B11" s="81" t="s">
        <v>164</v>
      </c>
      <c r="C11" s="72">
        <v>35426</v>
      </c>
      <c r="D11" s="73">
        <v>1.9630856119445331E-2</v>
      </c>
      <c r="E11" s="72">
        <v>40962</v>
      </c>
      <c r="F11" s="74">
        <v>5.9896385482269575E-2</v>
      </c>
      <c r="G11" s="75">
        <v>17796</v>
      </c>
      <c r="H11" s="76">
        <v>7.7011290315600889E-2</v>
      </c>
      <c r="I11" s="77">
        <v>3742</v>
      </c>
      <c r="J11" s="78">
        <v>5.5975228493216254E-2</v>
      </c>
      <c r="K11" s="79">
        <v>97926</v>
      </c>
      <c r="L11" s="80">
        <v>3.5143982087428936E-2</v>
      </c>
      <c r="M11" s="71" t="s">
        <v>10</v>
      </c>
    </row>
    <row r="12" spans="2:17" ht="43.5" customHeight="1" x14ac:dyDescent="0.25">
      <c r="B12" s="93" t="s">
        <v>165</v>
      </c>
      <c r="C12" s="84">
        <v>31481</v>
      </c>
      <c r="D12" s="85">
        <v>1.7444785792814839E-2</v>
      </c>
      <c r="E12" s="84">
        <v>40412</v>
      </c>
      <c r="F12" s="86">
        <v>5.909215199720419E-2</v>
      </c>
      <c r="G12" s="87">
        <v>21461</v>
      </c>
      <c r="H12" s="88">
        <v>9.287139252995677E-2</v>
      </c>
      <c r="I12" s="89">
        <v>1248</v>
      </c>
      <c r="J12" s="90">
        <v>1.8668381923980196E-2</v>
      </c>
      <c r="K12" s="91">
        <v>94602</v>
      </c>
      <c r="L12" s="92">
        <v>3.3951054811132406E-2</v>
      </c>
      <c r="M12" s="83" t="s">
        <v>11</v>
      </c>
    </row>
    <row r="13" spans="2:17" s="108" customFormat="1" ht="36.75" customHeight="1" x14ac:dyDescent="0.35">
      <c r="B13" s="107" t="s">
        <v>133</v>
      </c>
      <c r="C13" s="97">
        <v>1804608</v>
      </c>
      <c r="D13" s="98">
        <v>1</v>
      </c>
      <c r="E13" s="99">
        <v>683881</v>
      </c>
      <c r="F13" s="100">
        <v>1</v>
      </c>
      <c r="G13" s="101">
        <v>231083</v>
      </c>
      <c r="H13" s="102">
        <v>1</v>
      </c>
      <c r="I13" s="103">
        <v>66851</v>
      </c>
      <c r="J13" s="104">
        <v>1</v>
      </c>
      <c r="K13" s="105">
        <v>2786423</v>
      </c>
      <c r="L13" s="106">
        <f>SUM(L5:L12)</f>
        <v>1.0000000000000002</v>
      </c>
      <c r="M13" s="96" t="s">
        <v>6</v>
      </c>
    </row>
    <row r="14" spans="2:17" x14ac:dyDescent="0.25">
      <c r="B14" s="109" t="s">
        <v>230</v>
      </c>
      <c r="C14" s="109"/>
      <c r="D14" s="109"/>
      <c r="E14" s="109"/>
      <c r="F14" s="109"/>
      <c r="G14" s="109"/>
      <c r="H14" s="109"/>
      <c r="I14" s="109"/>
      <c r="J14" s="109"/>
      <c r="K14" s="109"/>
      <c r="L14" s="109"/>
      <c r="M14" s="109" t="s">
        <v>229</v>
      </c>
    </row>
    <row r="15" spans="2:17" x14ac:dyDescent="0.25">
      <c r="B15" s="109"/>
      <c r="C15" s="109"/>
      <c r="D15" s="109"/>
      <c r="E15" s="109"/>
      <c r="F15" s="109"/>
      <c r="G15" s="109"/>
      <c r="H15" s="109"/>
      <c r="I15" s="109"/>
      <c r="J15" s="109"/>
      <c r="K15" s="109"/>
      <c r="L15" s="109"/>
      <c r="M15" s="109"/>
    </row>
  </sheetData>
  <mergeCells count="8">
    <mergeCell ref="P3:P4"/>
    <mergeCell ref="B2:M2"/>
    <mergeCell ref="B3:M3"/>
    <mergeCell ref="C4:D4"/>
    <mergeCell ref="E4:F4"/>
    <mergeCell ref="G4:H4"/>
    <mergeCell ref="I4:J4"/>
    <mergeCell ref="K4:L4"/>
  </mergeCells>
  <printOptions horizontalCentered="1" verticalCentered="1"/>
  <pageMargins left="0" right="0" top="0" bottom="0" header="0" footer="0"/>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C0000"/>
  </sheetPr>
  <dimension ref="B2:M36"/>
  <sheetViews>
    <sheetView zoomScale="82" zoomScaleNormal="82" workbookViewId="0">
      <selection activeCell="I2" sqref="I2:J4"/>
    </sheetView>
  </sheetViews>
  <sheetFormatPr defaultRowHeight="15" x14ac:dyDescent="0.25"/>
  <cols>
    <col min="1" max="1" width="15.28515625" customWidth="1"/>
    <col min="2" max="2" width="56" customWidth="1"/>
    <col min="3" max="3" width="25.42578125" customWidth="1"/>
    <col min="4" max="4" width="23.7109375" customWidth="1"/>
    <col min="5" max="5" width="35.42578125" customWidth="1"/>
    <col min="6" max="6" width="11.5703125" bestFit="1" customWidth="1"/>
    <col min="10" max="10" width="21.28515625" bestFit="1" customWidth="1"/>
  </cols>
  <sheetData>
    <row r="2" spans="2:13" ht="27" customHeight="1" x14ac:dyDescent="0.3">
      <c r="B2" s="211" t="s">
        <v>237</v>
      </c>
      <c r="C2" s="211"/>
      <c r="D2" s="211"/>
      <c r="E2" s="211"/>
      <c r="J2" s="285" t="s">
        <v>286</v>
      </c>
    </row>
    <row r="3" spans="2:13" ht="49.5" customHeight="1" x14ac:dyDescent="0.25">
      <c r="B3" s="200" t="s">
        <v>242</v>
      </c>
      <c r="C3" s="200"/>
      <c r="D3" s="200"/>
      <c r="E3" s="200"/>
      <c r="I3" s="283"/>
      <c r="J3" s="286" t="s">
        <v>287</v>
      </c>
    </row>
    <row r="4" spans="2:13" ht="55.5" customHeight="1" x14ac:dyDescent="0.25">
      <c r="B4" s="135" t="s">
        <v>166</v>
      </c>
      <c r="C4" s="134" t="s">
        <v>241</v>
      </c>
      <c r="D4" s="134" t="s">
        <v>233</v>
      </c>
      <c r="E4" s="133" t="s">
        <v>32</v>
      </c>
      <c r="I4" s="283"/>
    </row>
    <row r="5" spans="2:13" s="121" customFormat="1" ht="28.5" customHeight="1" x14ac:dyDescent="0.45">
      <c r="B5" s="138" t="s">
        <v>16</v>
      </c>
      <c r="C5" s="129">
        <v>243</v>
      </c>
      <c r="D5" s="130">
        <f>C5/$C$16*100</f>
        <v>10.73321554770318</v>
      </c>
      <c r="E5" s="136" t="s">
        <v>130</v>
      </c>
      <c r="M5" s="122"/>
    </row>
    <row r="6" spans="2:13" s="121" customFormat="1" ht="27.75" customHeight="1" x14ac:dyDescent="0.45">
      <c r="B6" s="139" t="s">
        <v>17</v>
      </c>
      <c r="C6" s="131">
        <v>214</v>
      </c>
      <c r="D6" s="132">
        <f t="shared" ref="D6:D16" si="0">C6/$C$16*100</f>
        <v>9.4522968197879855</v>
      </c>
      <c r="E6" s="137" t="s">
        <v>24</v>
      </c>
      <c r="M6" s="122"/>
    </row>
    <row r="7" spans="2:13" s="121" customFormat="1" ht="28.5" customHeight="1" x14ac:dyDescent="0.45">
      <c r="B7" s="138" t="s">
        <v>19</v>
      </c>
      <c r="C7" s="129">
        <v>72</v>
      </c>
      <c r="D7" s="130">
        <f t="shared" si="0"/>
        <v>3.1802120141342751</v>
      </c>
      <c r="E7" s="136" t="s">
        <v>25</v>
      </c>
      <c r="M7" s="122"/>
    </row>
    <row r="8" spans="2:13" s="121" customFormat="1" ht="27.75" customHeight="1" x14ac:dyDescent="0.45">
      <c r="B8" s="139" t="s">
        <v>168</v>
      </c>
      <c r="C8" s="131">
        <v>84</v>
      </c>
      <c r="D8" s="132">
        <f t="shared" si="0"/>
        <v>3.7102473498233217</v>
      </c>
      <c r="E8" s="137" t="s">
        <v>26</v>
      </c>
      <c r="M8" s="122"/>
    </row>
    <row r="9" spans="2:13" s="121" customFormat="1" ht="28.5" customHeight="1" x14ac:dyDescent="0.45">
      <c r="B9" s="138" t="s">
        <v>20</v>
      </c>
      <c r="C9" s="129">
        <v>75</v>
      </c>
      <c r="D9" s="130">
        <f t="shared" si="0"/>
        <v>3.3127208480565371</v>
      </c>
      <c r="E9" s="136" t="s">
        <v>27</v>
      </c>
      <c r="M9" s="122"/>
    </row>
    <row r="10" spans="2:13" s="121" customFormat="1" ht="27.75" customHeight="1" x14ac:dyDescent="0.45">
      <c r="B10" s="139" t="s">
        <v>18</v>
      </c>
      <c r="C10" s="131">
        <v>91</v>
      </c>
      <c r="D10" s="132">
        <f t="shared" si="0"/>
        <v>4.0194346289752652</v>
      </c>
      <c r="E10" s="137" t="s">
        <v>202</v>
      </c>
      <c r="M10" s="122"/>
    </row>
    <row r="11" spans="2:13" s="121" customFormat="1" ht="28.5" customHeight="1" x14ac:dyDescent="0.45">
      <c r="B11" s="138" t="s">
        <v>167</v>
      </c>
      <c r="C11" s="129">
        <v>73</v>
      </c>
      <c r="D11" s="130">
        <f t="shared" si="0"/>
        <v>3.2243816254416959</v>
      </c>
      <c r="E11" s="136" t="s">
        <v>28</v>
      </c>
      <c r="M11" s="122"/>
    </row>
    <row r="12" spans="2:13" s="121" customFormat="1" ht="27.75" customHeight="1" x14ac:dyDescent="0.45">
      <c r="B12" s="139" t="s">
        <v>21</v>
      </c>
      <c r="C12" s="131">
        <v>48</v>
      </c>
      <c r="D12" s="132">
        <f t="shared" si="0"/>
        <v>2.1201413427561837</v>
      </c>
      <c r="E12" s="137" t="s">
        <v>29</v>
      </c>
      <c r="M12" s="122"/>
    </row>
    <row r="13" spans="2:13" s="121" customFormat="1" ht="28.5" customHeight="1" x14ac:dyDescent="0.45">
      <c r="B13" s="138" t="s">
        <v>22</v>
      </c>
      <c r="C13" s="129">
        <v>15</v>
      </c>
      <c r="D13" s="130">
        <f t="shared" si="0"/>
        <v>0.66254416961130747</v>
      </c>
      <c r="E13" s="136" t="s">
        <v>30</v>
      </c>
      <c r="M13" s="122"/>
    </row>
    <row r="14" spans="2:13" s="121" customFormat="1" ht="27.75" customHeight="1" x14ac:dyDescent="0.45">
      <c r="B14" s="139" t="s">
        <v>23</v>
      </c>
      <c r="C14" s="131">
        <v>963</v>
      </c>
      <c r="D14" s="132">
        <f t="shared" si="0"/>
        <v>42.535335689045937</v>
      </c>
      <c r="E14" s="137" t="s">
        <v>31</v>
      </c>
      <c r="M14" s="122"/>
    </row>
    <row r="15" spans="2:13" s="121" customFormat="1" ht="28.5" customHeight="1" x14ac:dyDescent="0.45">
      <c r="B15" s="138" t="s">
        <v>225</v>
      </c>
      <c r="C15" s="129">
        <v>386</v>
      </c>
      <c r="D15" s="130">
        <f t="shared" si="0"/>
        <v>17.049469964664311</v>
      </c>
      <c r="E15" s="136" t="s">
        <v>224</v>
      </c>
      <c r="M15" s="122"/>
    </row>
    <row r="16" spans="2:13" s="128" customFormat="1" ht="24.75" customHeight="1" x14ac:dyDescent="0.3">
      <c r="B16" s="127" t="s">
        <v>133</v>
      </c>
      <c r="C16" s="125">
        <f>SUM(C5:C15)</f>
        <v>2264</v>
      </c>
      <c r="D16" s="126">
        <f t="shared" si="0"/>
        <v>100</v>
      </c>
      <c r="E16" s="124" t="s">
        <v>6</v>
      </c>
    </row>
    <row r="18" spans="2:13" ht="50.25" customHeight="1" x14ac:dyDescent="0.25">
      <c r="B18" s="211" t="s">
        <v>236</v>
      </c>
      <c r="C18" s="211"/>
      <c r="D18" s="211"/>
      <c r="E18" s="211"/>
      <c r="J18" s="55"/>
    </row>
    <row r="19" spans="2:13" ht="54" customHeight="1" x14ac:dyDescent="0.25">
      <c r="B19" s="200" t="s">
        <v>239</v>
      </c>
      <c r="C19" s="200"/>
      <c r="D19" s="200"/>
      <c r="E19" s="200"/>
    </row>
    <row r="20" spans="2:13" ht="52.5" customHeight="1" x14ac:dyDescent="0.3">
      <c r="B20" s="135" t="s">
        <v>166</v>
      </c>
      <c r="C20" s="146" t="s">
        <v>240</v>
      </c>
      <c r="D20" s="134" t="s">
        <v>233</v>
      </c>
      <c r="E20" s="133" t="s">
        <v>32</v>
      </c>
    </row>
    <row r="21" spans="2:13" s="121" customFormat="1" ht="28.5" customHeight="1" x14ac:dyDescent="0.45">
      <c r="B21" s="138" t="s">
        <v>195</v>
      </c>
      <c r="C21" s="129">
        <v>176</v>
      </c>
      <c r="D21" s="130">
        <f>C21/$C$29*100</f>
        <v>20.5607476635514</v>
      </c>
      <c r="E21" s="136" t="s">
        <v>37</v>
      </c>
      <c r="M21" s="122"/>
    </row>
    <row r="22" spans="2:13" s="121" customFormat="1" ht="27.75" customHeight="1" x14ac:dyDescent="0.45">
      <c r="B22" s="139" t="s">
        <v>33</v>
      </c>
      <c r="C22" s="131">
        <v>99</v>
      </c>
      <c r="D22" s="132">
        <f t="shared" ref="D22:D29" si="1">C22/$C$29*100</f>
        <v>11.565420560747663</v>
      </c>
      <c r="E22" s="137" t="s">
        <v>38</v>
      </c>
      <c r="M22" s="122"/>
    </row>
    <row r="23" spans="2:13" s="121" customFormat="1" ht="28.5" customHeight="1" x14ac:dyDescent="0.45">
      <c r="B23" s="138" t="s">
        <v>217</v>
      </c>
      <c r="C23" s="129">
        <v>113</v>
      </c>
      <c r="D23" s="130">
        <f t="shared" si="1"/>
        <v>13.200934579439252</v>
      </c>
      <c r="E23" s="136" t="s">
        <v>39</v>
      </c>
      <c r="M23" s="122"/>
    </row>
    <row r="24" spans="2:13" s="121" customFormat="1" ht="27.75" customHeight="1" x14ac:dyDescent="0.45">
      <c r="B24" s="139" t="s">
        <v>218</v>
      </c>
      <c r="C24" s="131">
        <v>93</v>
      </c>
      <c r="D24" s="132">
        <f t="shared" si="1"/>
        <v>10.864485981308411</v>
      </c>
      <c r="E24" s="137" t="s">
        <v>40</v>
      </c>
      <c r="M24" s="122"/>
    </row>
    <row r="25" spans="2:13" s="121" customFormat="1" ht="28.5" customHeight="1" x14ac:dyDescent="0.45">
      <c r="B25" s="138" t="s">
        <v>34</v>
      </c>
      <c r="C25" s="129">
        <v>78</v>
      </c>
      <c r="D25" s="130">
        <f t="shared" si="1"/>
        <v>9.1121495327102799</v>
      </c>
      <c r="E25" s="136" t="s">
        <v>41</v>
      </c>
      <c r="M25" s="122"/>
    </row>
    <row r="26" spans="2:13" s="121" customFormat="1" ht="27.75" customHeight="1" x14ac:dyDescent="0.45">
      <c r="B26" s="139" t="s">
        <v>35</v>
      </c>
      <c r="C26" s="131">
        <v>63</v>
      </c>
      <c r="D26" s="132">
        <f t="shared" si="1"/>
        <v>7.3598130841121492</v>
      </c>
      <c r="E26" s="137" t="s">
        <v>36</v>
      </c>
      <c r="M26" s="122"/>
    </row>
    <row r="27" spans="2:13" s="121" customFormat="1" ht="28.5" customHeight="1" x14ac:dyDescent="0.45">
      <c r="B27" s="138" t="s">
        <v>23</v>
      </c>
      <c r="C27" s="129">
        <v>82</v>
      </c>
      <c r="D27" s="130">
        <f t="shared" si="1"/>
        <v>9.5794392523364476</v>
      </c>
      <c r="E27" s="136" t="s">
        <v>31</v>
      </c>
      <c r="M27" s="122"/>
    </row>
    <row r="28" spans="2:13" s="121" customFormat="1" ht="27.75" customHeight="1" x14ac:dyDescent="0.45">
      <c r="B28" s="139" t="s">
        <v>226</v>
      </c>
      <c r="C28" s="131">
        <v>152</v>
      </c>
      <c r="D28" s="132">
        <f t="shared" si="1"/>
        <v>17.75700934579439</v>
      </c>
      <c r="E28" s="137" t="s">
        <v>224</v>
      </c>
      <c r="M28" s="122"/>
    </row>
    <row r="29" spans="2:13" s="128" customFormat="1" ht="24.75" customHeight="1" x14ac:dyDescent="0.3">
      <c r="B29" s="127" t="s">
        <v>133</v>
      </c>
      <c r="C29" s="125">
        <f>SUM(C21:C28)</f>
        <v>856</v>
      </c>
      <c r="D29" s="126">
        <f t="shared" si="1"/>
        <v>100</v>
      </c>
      <c r="E29" s="124" t="s">
        <v>6</v>
      </c>
    </row>
    <row r="30" spans="2:13" ht="15.75" x14ac:dyDescent="0.25">
      <c r="B30" s="82" t="s">
        <v>235</v>
      </c>
      <c r="C30" s="82"/>
      <c r="D30" s="82"/>
      <c r="E30" s="82" t="s">
        <v>234</v>
      </c>
    </row>
    <row r="33" spans="4:5" x14ac:dyDescent="0.25">
      <c r="D33" s="49"/>
    </row>
    <row r="36" spans="4:5" x14ac:dyDescent="0.25">
      <c r="E36" s="9"/>
    </row>
  </sheetData>
  <mergeCells count="5">
    <mergeCell ref="I3:I4"/>
    <mergeCell ref="B18:E18"/>
    <mergeCell ref="B19:E19"/>
    <mergeCell ref="B2:E2"/>
    <mergeCell ref="B3:E3"/>
  </mergeCells>
  <printOptions horizontalCentered="1" verticalCentered="1"/>
  <pageMargins left="0" right="0" top="0" bottom="0" header="0" footer="0"/>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C0000"/>
  </sheetPr>
  <dimension ref="A2:I25"/>
  <sheetViews>
    <sheetView topLeftCell="A2" zoomScaleNormal="100" workbookViewId="0">
      <selection activeCell="N10" sqref="N10"/>
    </sheetView>
  </sheetViews>
  <sheetFormatPr defaultRowHeight="15" x14ac:dyDescent="0.25"/>
  <cols>
    <col min="1" max="1" width="46.140625" bestFit="1" customWidth="1"/>
    <col min="2" max="2" width="15.28515625" style="257" customWidth="1"/>
    <col min="3" max="3" width="18.7109375" style="257" customWidth="1"/>
    <col min="4" max="4" width="42.42578125" bestFit="1" customWidth="1"/>
    <col min="9" max="9" width="21.28515625" bestFit="1" customWidth="1"/>
  </cols>
  <sheetData>
    <row r="2" spans="1:9" ht="23.45" customHeight="1" x14ac:dyDescent="0.3">
      <c r="A2" s="212" t="s">
        <v>170</v>
      </c>
      <c r="B2" s="212"/>
      <c r="C2" s="212"/>
      <c r="D2" s="212"/>
      <c r="I2" s="285" t="s">
        <v>286</v>
      </c>
    </row>
    <row r="3" spans="1:9" ht="18" customHeight="1" x14ac:dyDescent="0.3">
      <c r="A3" s="213" t="s">
        <v>238</v>
      </c>
      <c r="B3" s="213"/>
      <c r="C3" s="213"/>
      <c r="D3" s="213"/>
      <c r="H3" s="283"/>
      <c r="I3" s="286" t="s">
        <v>287</v>
      </c>
    </row>
    <row r="4" spans="1:9" ht="41.25" customHeight="1" x14ac:dyDescent="0.25">
      <c r="A4" s="142" t="s">
        <v>132</v>
      </c>
      <c r="B4" s="264" t="s">
        <v>151</v>
      </c>
      <c r="C4" s="264" t="s">
        <v>196</v>
      </c>
      <c r="D4" s="140" t="s">
        <v>5</v>
      </c>
      <c r="H4" s="283"/>
    </row>
    <row r="5" spans="1:9" ht="45" customHeight="1" x14ac:dyDescent="0.25">
      <c r="A5" s="143" t="s">
        <v>135</v>
      </c>
      <c r="B5" s="258">
        <v>2262848</v>
      </c>
      <c r="C5" s="259">
        <f>B5/$B$9*100</f>
        <v>92.866259499629408</v>
      </c>
      <c r="D5" s="143" t="s">
        <v>101</v>
      </c>
    </row>
    <row r="6" spans="1:9" ht="41.25" customHeight="1" x14ac:dyDescent="0.25">
      <c r="A6" s="144" t="s">
        <v>136</v>
      </c>
      <c r="B6" s="260">
        <v>104114</v>
      </c>
      <c r="C6" s="261">
        <f t="shared" ref="C6:C8" si="0">B6/$B$9*100</f>
        <v>4.2727915182745004</v>
      </c>
      <c r="D6" s="144" t="s">
        <v>102</v>
      </c>
    </row>
    <row r="7" spans="1:9" ht="32.25" customHeight="1" x14ac:dyDescent="0.25">
      <c r="A7" s="143" t="s">
        <v>137</v>
      </c>
      <c r="B7" s="258">
        <v>38851</v>
      </c>
      <c r="C7" s="259">
        <f t="shared" si="0"/>
        <v>1.59442748599115</v>
      </c>
      <c r="D7" s="143" t="s">
        <v>98</v>
      </c>
    </row>
    <row r="8" spans="1:9" ht="41.25" customHeight="1" x14ac:dyDescent="0.25">
      <c r="A8" s="144" t="s">
        <v>138</v>
      </c>
      <c r="B8" s="260">
        <v>30861</v>
      </c>
      <c r="C8" s="261">
        <f t="shared" si="0"/>
        <v>1.2665214961049365</v>
      </c>
      <c r="D8" s="144" t="s">
        <v>99</v>
      </c>
    </row>
    <row r="9" spans="1:9" ht="32.25" customHeight="1" x14ac:dyDescent="0.25">
      <c r="A9" s="159" t="s">
        <v>150</v>
      </c>
      <c r="B9" s="262">
        <f>SUM(B5:B8)</f>
        <v>2436674</v>
      </c>
      <c r="C9" s="263">
        <f>SUM(C5:C8)</f>
        <v>100</v>
      </c>
      <c r="D9" s="159" t="s">
        <v>145</v>
      </c>
    </row>
    <row r="10" spans="1:9" ht="41.25" customHeight="1" x14ac:dyDescent="0.25">
      <c r="A10" s="142" t="s">
        <v>134</v>
      </c>
      <c r="B10" s="264" t="s">
        <v>151</v>
      </c>
      <c r="C10" s="264" t="s">
        <v>197</v>
      </c>
      <c r="D10" s="140" t="s">
        <v>4</v>
      </c>
    </row>
    <row r="11" spans="1:9" ht="32.25" customHeight="1" x14ac:dyDescent="0.25">
      <c r="A11" s="143" t="s">
        <v>139</v>
      </c>
      <c r="B11" s="258">
        <v>48349</v>
      </c>
      <c r="C11" s="259">
        <f>B11/$B$17*100</f>
        <v>58.55374703289251</v>
      </c>
      <c r="D11" s="143" t="s">
        <v>100</v>
      </c>
    </row>
    <row r="12" spans="1:9" ht="41.25" customHeight="1" x14ac:dyDescent="0.25">
      <c r="A12" s="144" t="s">
        <v>140</v>
      </c>
      <c r="B12" s="260">
        <v>15993</v>
      </c>
      <c r="C12" s="261">
        <f t="shared" ref="C12:C16" si="1">B12/$B$17*100</f>
        <v>19.368551082691468</v>
      </c>
      <c r="D12" s="144" t="s">
        <v>3</v>
      </c>
    </row>
    <row r="13" spans="1:9" ht="32.25" customHeight="1" x14ac:dyDescent="0.25">
      <c r="A13" s="143" t="s">
        <v>141</v>
      </c>
      <c r="B13" s="258">
        <v>8251</v>
      </c>
      <c r="C13" s="259">
        <f t="shared" si="1"/>
        <v>9.9924914014435888</v>
      </c>
      <c r="D13" s="143" t="s">
        <v>104</v>
      </c>
    </row>
    <row r="14" spans="1:9" ht="41.25" customHeight="1" x14ac:dyDescent="0.25">
      <c r="A14" s="144" t="s">
        <v>142</v>
      </c>
      <c r="B14" s="260">
        <v>7109</v>
      </c>
      <c r="C14" s="261">
        <f t="shared" si="1"/>
        <v>8.6094559899239442</v>
      </c>
      <c r="D14" s="144" t="s">
        <v>1</v>
      </c>
    </row>
    <row r="15" spans="1:9" ht="32.25" customHeight="1" x14ac:dyDescent="0.25">
      <c r="A15" s="143" t="s">
        <v>143</v>
      </c>
      <c r="B15" s="258">
        <v>2694</v>
      </c>
      <c r="C15" s="259">
        <f t="shared" si="1"/>
        <v>3.2626071791890712</v>
      </c>
      <c r="D15" s="143" t="s">
        <v>105</v>
      </c>
    </row>
    <row r="16" spans="1:9" ht="41.25" customHeight="1" x14ac:dyDescent="0.25">
      <c r="A16" s="144" t="s">
        <v>144</v>
      </c>
      <c r="B16" s="260">
        <v>176</v>
      </c>
      <c r="C16" s="261">
        <f t="shared" si="1"/>
        <v>0.21314731385941965</v>
      </c>
      <c r="D16" s="144" t="s">
        <v>2</v>
      </c>
    </row>
    <row r="17" spans="1:7" ht="32.25" customHeight="1" x14ac:dyDescent="0.25">
      <c r="A17" s="159" t="s">
        <v>133</v>
      </c>
      <c r="B17" s="262">
        <f>SUM(B11:B16)</f>
        <v>82572</v>
      </c>
      <c r="C17" s="263">
        <f>SUM(C11:C16)</f>
        <v>100</v>
      </c>
      <c r="D17" s="159" t="s">
        <v>169</v>
      </c>
    </row>
    <row r="18" spans="1:7" ht="32.25" customHeight="1" x14ac:dyDescent="0.25">
      <c r="A18" s="145" t="s">
        <v>212</v>
      </c>
      <c r="B18" s="265">
        <f>B17+B9</f>
        <v>2519246</v>
      </c>
      <c r="C18" s="266" t="s">
        <v>152</v>
      </c>
      <c r="D18" s="145" t="s">
        <v>171</v>
      </c>
    </row>
    <row r="19" spans="1:7" ht="15.75" customHeight="1" x14ac:dyDescent="0.25"/>
    <row r="20" spans="1:7" ht="20.25" customHeight="1" x14ac:dyDescent="0.25"/>
    <row r="21" spans="1:7" ht="20.25" x14ac:dyDescent="0.3">
      <c r="G21" s="256"/>
    </row>
    <row r="23" spans="1:7" ht="44.25" customHeight="1" x14ac:dyDescent="0.25"/>
    <row r="24" spans="1:7" ht="36.75" customHeight="1" x14ac:dyDescent="0.25"/>
    <row r="25" spans="1:7" ht="18" customHeight="1" x14ac:dyDescent="0.25"/>
  </sheetData>
  <mergeCells count="3">
    <mergeCell ref="H3:H4"/>
    <mergeCell ref="A2:D2"/>
    <mergeCell ref="A3:D3"/>
  </mergeCells>
  <printOptions horizontalCentered="1" verticalCentered="1"/>
  <pageMargins left="0" right="0" top="0" bottom="0" header="0" footer="0"/>
  <pageSetup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C0000"/>
    <pageSetUpPr fitToPage="1"/>
  </sheetPr>
  <dimension ref="B2:BB34"/>
  <sheetViews>
    <sheetView zoomScale="87" zoomScaleNormal="87" workbookViewId="0">
      <selection activeCell="N5" sqref="N5:N6"/>
    </sheetView>
  </sheetViews>
  <sheetFormatPr defaultRowHeight="15" x14ac:dyDescent="0.25"/>
  <cols>
    <col min="1" max="1" width="7" customWidth="1"/>
    <col min="2" max="2" width="27.5703125" customWidth="1"/>
    <col min="3" max="4" width="19.7109375" style="1" customWidth="1"/>
    <col min="5" max="6" width="19.7109375" customWidth="1"/>
    <col min="7" max="7" width="27.5703125" customWidth="1"/>
    <col min="12" max="12" width="21.28515625" bestFit="1" customWidth="1"/>
  </cols>
  <sheetData>
    <row r="2" spans="2:38" ht="18.75" x14ac:dyDescent="0.3">
      <c r="L2" s="285" t="s">
        <v>286</v>
      </c>
    </row>
    <row r="3" spans="2:38" s="152" customFormat="1" ht="58.5" customHeight="1" x14ac:dyDescent="0.4">
      <c r="B3" s="211" t="s">
        <v>245</v>
      </c>
      <c r="C3" s="211"/>
      <c r="D3" s="211"/>
      <c r="E3" s="211"/>
      <c r="F3" s="211"/>
      <c r="G3" s="211"/>
      <c r="K3" s="283"/>
      <c r="L3" s="286" t="s">
        <v>287</v>
      </c>
    </row>
    <row r="4" spans="2:38" s="152" customFormat="1" ht="58.5" customHeight="1" x14ac:dyDescent="0.4">
      <c r="B4" s="215" t="s">
        <v>246</v>
      </c>
      <c r="C4" s="215"/>
      <c r="D4" s="215"/>
      <c r="E4" s="215"/>
      <c r="F4" s="215"/>
      <c r="G4" s="215"/>
      <c r="K4" s="283"/>
      <c r="L4"/>
    </row>
    <row r="5" spans="2:38" s="147" customFormat="1" ht="66" customHeight="1" x14ac:dyDescent="0.35">
      <c r="B5" s="148" t="s">
        <v>14</v>
      </c>
      <c r="C5" s="149" t="s">
        <v>174</v>
      </c>
      <c r="D5" s="149" t="s">
        <v>175</v>
      </c>
      <c r="E5" s="150" t="s">
        <v>176</v>
      </c>
      <c r="F5" s="151" t="s">
        <v>177</v>
      </c>
      <c r="G5" s="151" t="s">
        <v>172</v>
      </c>
    </row>
    <row r="6" spans="2:38" ht="36" customHeight="1" x14ac:dyDescent="0.25">
      <c r="B6" s="71" t="s">
        <v>215</v>
      </c>
      <c r="C6" s="72">
        <v>21</v>
      </c>
      <c r="D6" s="153">
        <v>14.4</v>
      </c>
      <c r="E6" s="72">
        <v>1.9</v>
      </c>
      <c r="F6" s="156">
        <f>SUM(C6,D6,E6)</f>
        <v>37.299999999999997</v>
      </c>
      <c r="G6" s="75" t="s">
        <v>159</v>
      </c>
    </row>
    <row r="7" spans="2:38" ht="43.5" customHeight="1" x14ac:dyDescent="0.25">
      <c r="B7" s="83" t="s">
        <v>7</v>
      </c>
      <c r="C7" s="84">
        <v>19.899999999999999</v>
      </c>
      <c r="D7" s="154">
        <v>7</v>
      </c>
      <c r="E7" s="84">
        <v>4.5</v>
      </c>
      <c r="F7" s="157">
        <f t="shared" ref="F7:F13" si="0">SUM(C7,D7,E7)</f>
        <v>31.4</v>
      </c>
      <c r="G7" s="87" t="s">
        <v>158</v>
      </c>
    </row>
    <row r="8" spans="2:38" ht="36" customHeight="1" x14ac:dyDescent="0.25">
      <c r="B8" s="110" t="s">
        <v>13</v>
      </c>
      <c r="C8" s="111">
        <v>15.7</v>
      </c>
      <c r="D8" s="155">
        <v>5.2</v>
      </c>
      <c r="E8" s="111">
        <v>3.7</v>
      </c>
      <c r="F8" s="158">
        <f t="shared" si="0"/>
        <v>24.599999999999998</v>
      </c>
      <c r="G8" s="114" t="s">
        <v>162</v>
      </c>
    </row>
    <row r="9" spans="2:38" ht="43.5" customHeight="1" x14ac:dyDescent="0.25">
      <c r="B9" s="83" t="s">
        <v>12</v>
      </c>
      <c r="C9" s="84">
        <v>12.4</v>
      </c>
      <c r="D9" s="154">
        <v>5.3</v>
      </c>
      <c r="E9" s="84">
        <v>2.2000000000000002</v>
      </c>
      <c r="F9" s="157">
        <v>20</v>
      </c>
      <c r="G9" s="87" t="s">
        <v>173</v>
      </c>
    </row>
    <row r="10" spans="2:38" ht="36" customHeight="1" x14ac:dyDescent="0.25">
      <c r="B10" s="71" t="s">
        <v>9</v>
      </c>
      <c r="C10" s="72">
        <v>15.1</v>
      </c>
      <c r="D10" s="153">
        <v>0.6</v>
      </c>
      <c r="E10" s="72">
        <v>4.2</v>
      </c>
      <c r="F10" s="156">
        <v>20</v>
      </c>
      <c r="G10" s="75" t="s">
        <v>160</v>
      </c>
    </row>
    <row r="11" spans="2:38" ht="43.5" customHeight="1" x14ac:dyDescent="0.25">
      <c r="B11" s="83" t="s">
        <v>42</v>
      </c>
      <c r="C11" s="84">
        <v>8.5</v>
      </c>
      <c r="D11" s="154">
        <v>5.2</v>
      </c>
      <c r="E11" s="84">
        <v>2.4</v>
      </c>
      <c r="F11" s="157">
        <v>16</v>
      </c>
      <c r="G11" s="87" t="s">
        <v>161</v>
      </c>
    </row>
    <row r="12" spans="2:38" ht="36" customHeight="1" x14ac:dyDescent="0.25">
      <c r="B12" s="71" t="s">
        <v>11</v>
      </c>
      <c r="C12" s="72">
        <v>6.5</v>
      </c>
      <c r="D12" s="153">
        <v>7</v>
      </c>
      <c r="E12" s="72">
        <v>0.3</v>
      </c>
      <c r="F12" s="156">
        <v>13.9</v>
      </c>
      <c r="G12" s="75" t="s">
        <v>165</v>
      </c>
    </row>
    <row r="13" spans="2:38" ht="43.5" customHeight="1" x14ac:dyDescent="0.25">
      <c r="B13" s="83" t="s">
        <v>10</v>
      </c>
      <c r="C13" s="84">
        <v>3.8</v>
      </c>
      <c r="D13" s="154">
        <v>4.3</v>
      </c>
      <c r="E13" s="84">
        <v>0.8</v>
      </c>
      <c r="F13" s="157">
        <f t="shared" si="0"/>
        <v>8.9</v>
      </c>
      <c r="G13" s="87" t="s">
        <v>164</v>
      </c>
    </row>
    <row r="14" spans="2:38" x14ac:dyDescent="0.25">
      <c r="D14" s="48"/>
      <c r="E14" s="48"/>
    </row>
    <row r="15" spans="2:38" ht="15.75" x14ac:dyDescent="0.25">
      <c r="B15" s="82" t="s">
        <v>234</v>
      </c>
      <c r="C15" s="82"/>
      <c r="D15" s="82"/>
      <c r="F15" s="48"/>
      <c r="G15" s="82" t="s">
        <v>235</v>
      </c>
    </row>
    <row r="16" spans="2:38" x14ac:dyDescent="0.25">
      <c r="C16" s="48"/>
      <c r="D16" s="48"/>
      <c r="E16" s="48"/>
      <c r="F16" s="48"/>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3:54" x14ac:dyDescent="0.25">
      <c r="C17" s="48"/>
      <c r="D17"/>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3:54" x14ac:dyDescent="0.25">
      <c r="C18" s="48"/>
      <c r="D1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214"/>
      <c r="AN18" s="214"/>
      <c r="AO18" s="214"/>
      <c r="AP18" s="214"/>
      <c r="AQ18" s="214"/>
      <c r="AR18" s="214"/>
      <c r="AS18" s="214"/>
      <c r="AT18" s="214"/>
      <c r="AU18" s="214"/>
      <c r="AV18" s="214"/>
      <c r="AW18" s="214"/>
      <c r="AX18" s="214"/>
      <c r="AY18" s="214"/>
      <c r="AZ18" s="214"/>
      <c r="BA18" s="214"/>
      <c r="BB18" s="214"/>
    </row>
    <row r="19" spans="3:54" x14ac:dyDescent="0.25">
      <c r="C19"/>
      <c r="D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3:54" x14ac:dyDescent="0.25">
      <c r="C20"/>
      <c r="D20"/>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3:54" x14ac:dyDescent="0.25">
      <c r="C21"/>
      <c r="D21"/>
    </row>
    <row r="22" spans="3:54" x14ac:dyDescent="0.25">
      <c r="C22"/>
      <c r="D22"/>
    </row>
    <row r="23" spans="3:54" x14ac:dyDescent="0.25">
      <c r="C23"/>
      <c r="D23"/>
    </row>
    <row r="24" spans="3:54" x14ac:dyDescent="0.25">
      <c r="C24"/>
      <c r="D24"/>
    </row>
    <row r="25" spans="3:54" x14ac:dyDescent="0.25">
      <c r="C25"/>
      <c r="D25"/>
    </row>
    <row r="26" spans="3:54" x14ac:dyDescent="0.25">
      <c r="C26"/>
      <c r="D26"/>
    </row>
    <row r="27" spans="3:54" x14ac:dyDescent="0.25">
      <c r="C27"/>
      <c r="D27"/>
    </row>
    <row r="28" spans="3:54" x14ac:dyDescent="0.25">
      <c r="C28"/>
      <c r="D28"/>
    </row>
    <row r="29" spans="3:54" x14ac:dyDescent="0.25">
      <c r="C29"/>
      <c r="D29"/>
    </row>
    <row r="30" spans="3:54" x14ac:dyDescent="0.25">
      <c r="C30"/>
      <c r="D30"/>
    </row>
    <row r="31" spans="3:54" x14ac:dyDescent="0.25">
      <c r="C31"/>
      <c r="D31"/>
    </row>
    <row r="32" spans="3:54" x14ac:dyDescent="0.25">
      <c r="C32"/>
      <c r="D32"/>
    </row>
    <row r="33" spans="3:4" x14ac:dyDescent="0.25">
      <c r="C33"/>
      <c r="D33"/>
    </row>
    <row r="34" spans="3:4" x14ac:dyDescent="0.25">
      <c r="C34"/>
      <c r="D34"/>
    </row>
  </sheetData>
  <mergeCells count="4">
    <mergeCell ref="AM18:BB18"/>
    <mergeCell ref="B4:G4"/>
    <mergeCell ref="B3:G3"/>
    <mergeCell ref="K3:K4"/>
  </mergeCells>
  <pageMargins left="0.7" right="0.7" top="0.75" bottom="0.75" header="0.3" footer="0.3"/>
  <pageSetup scale="9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C0000"/>
    <pageSetUpPr fitToPage="1"/>
  </sheetPr>
  <dimension ref="B3:P15"/>
  <sheetViews>
    <sheetView showGridLines="0" zoomScale="80" zoomScaleNormal="80" workbookViewId="0">
      <selection activeCell="O7" sqref="O7"/>
    </sheetView>
  </sheetViews>
  <sheetFormatPr defaultRowHeight="15" x14ac:dyDescent="0.25"/>
  <cols>
    <col min="1" max="1" width="2.42578125" customWidth="1"/>
    <col min="2" max="2" width="25.85546875" customWidth="1"/>
    <col min="3" max="3" width="11" customWidth="1"/>
    <col min="4" max="4" width="18.140625" customWidth="1"/>
    <col min="5" max="5" width="19.7109375" customWidth="1"/>
    <col min="6" max="6" width="18.140625" customWidth="1"/>
    <col min="7" max="7" width="20.28515625" customWidth="1"/>
    <col min="8" max="8" width="17" customWidth="1"/>
    <col min="9" max="9" width="18" customWidth="1"/>
    <col min="10" max="10" width="15.140625" customWidth="1"/>
    <col min="11" max="11" width="13" customWidth="1"/>
    <col min="12" max="12" width="25.5703125" customWidth="1"/>
    <col min="16" max="16" width="21.5703125" bestFit="1" customWidth="1"/>
  </cols>
  <sheetData>
    <row r="3" spans="2:16" ht="59.25" customHeight="1" x14ac:dyDescent="0.3">
      <c r="B3" s="215" t="s">
        <v>205</v>
      </c>
      <c r="C3" s="215"/>
      <c r="D3" s="215"/>
      <c r="E3" s="215"/>
      <c r="F3" s="215"/>
      <c r="G3" s="215"/>
      <c r="H3" s="215"/>
      <c r="I3" s="215"/>
      <c r="J3" s="215"/>
      <c r="K3" s="215"/>
      <c r="L3" s="215"/>
      <c r="P3" s="285" t="s">
        <v>286</v>
      </c>
    </row>
    <row r="4" spans="2:16" s="6" customFormat="1" ht="36.75" customHeight="1" x14ac:dyDescent="0.25">
      <c r="B4" s="215" t="s">
        <v>254</v>
      </c>
      <c r="C4" s="215"/>
      <c r="D4" s="215"/>
      <c r="E4" s="215"/>
      <c r="F4" s="215"/>
      <c r="G4" s="215"/>
      <c r="H4" s="215"/>
      <c r="I4" s="215"/>
      <c r="J4" s="215"/>
      <c r="K4" s="215"/>
      <c r="L4" s="215"/>
      <c r="O4" s="283"/>
      <c r="P4" s="286" t="s">
        <v>287</v>
      </c>
    </row>
    <row r="5" spans="2:16" s="162" customFormat="1" ht="71.25" customHeight="1" x14ac:dyDescent="0.25">
      <c r="B5" s="161" t="s">
        <v>172</v>
      </c>
      <c r="C5" s="141" t="s">
        <v>198</v>
      </c>
      <c r="D5" s="141" t="s">
        <v>247</v>
      </c>
      <c r="E5" s="141" t="s">
        <v>248</v>
      </c>
      <c r="F5" s="141" t="s">
        <v>249</v>
      </c>
      <c r="G5" s="141" t="s">
        <v>250</v>
      </c>
      <c r="H5" s="141" t="s">
        <v>251</v>
      </c>
      <c r="I5" s="141" t="s">
        <v>252</v>
      </c>
      <c r="J5" s="141" t="s">
        <v>253</v>
      </c>
      <c r="K5" s="141" t="s">
        <v>178</v>
      </c>
      <c r="L5" s="160" t="s">
        <v>14</v>
      </c>
      <c r="O5" s="283"/>
      <c r="P5"/>
    </row>
    <row r="6" spans="2:16" ht="36" customHeight="1" x14ac:dyDescent="0.25">
      <c r="B6" s="80" t="s">
        <v>159</v>
      </c>
      <c r="C6" s="72">
        <v>10.6</v>
      </c>
      <c r="D6" s="72">
        <v>3.4</v>
      </c>
      <c r="E6" s="72">
        <v>4.3</v>
      </c>
      <c r="F6" s="72">
        <v>2.9</v>
      </c>
      <c r="G6" s="75">
        <v>1.2</v>
      </c>
      <c r="H6" s="72">
        <v>2.8</v>
      </c>
      <c r="I6" s="77">
        <v>4.7</v>
      </c>
      <c r="J6" s="72">
        <v>5.6</v>
      </c>
      <c r="K6" s="163">
        <f>SUM(C6:J6)</f>
        <v>35.5</v>
      </c>
      <c r="L6" s="71" t="s">
        <v>8</v>
      </c>
    </row>
    <row r="7" spans="2:16" ht="43.5" customHeight="1" x14ac:dyDescent="0.25">
      <c r="B7" s="92" t="s">
        <v>158</v>
      </c>
      <c r="C7" s="84">
        <v>2.6</v>
      </c>
      <c r="D7" s="84">
        <v>2</v>
      </c>
      <c r="E7" s="84">
        <v>3</v>
      </c>
      <c r="F7" s="84">
        <v>0.4</v>
      </c>
      <c r="G7" s="87">
        <v>3.8</v>
      </c>
      <c r="H7" s="84">
        <v>4.5999999999999996</v>
      </c>
      <c r="I7" s="89">
        <v>8.4</v>
      </c>
      <c r="J7" s="84">
        <v>2.1</v>
      </c>
      <c r="K7" s="164">
        <f>SUM(C7:J7)</f>
        <v>26.9</v>
      </c>
      <c r="L7" s="83" t="s">
        <v>7</v>
      </c>
    </row>
    <row r="8" spans="2:16" ht="36" customHeight="1" x14ac:dyDescent="0.25">
      <c r="B8" s="119" t="s">
        <v>162</v>
      </c>
      <c r="C8" s="111">
        <v>1.8</v>
      </c>
      <c r="D8" s="111">
        <v>3.6</v>
      </c>
      <c r="E8" s="111">
        <v>0.9</v>
      </c>
      <c r="F8" s="111">
        <v>1.4</v>
      </c>
      <c r="G8" s="114">
        <v>0.1</v>
      </c>
      <c r="H8" s="111">
        <v>4.8</v>
      </c>
      <c r="I8" s="116">
        <v>4.7</v>
      </c>
      <c r="J8" s="111">
        <v>3.5</v>
      </c>
      <c r="K8" s="172">
        <f t="shared" ref="K8:K13" si="0">SUM(C8:J8)</f>
        <v>20.8</v>
      </c>
      <c r="L8" s="110" t="s">
        <v>13</v>
      </c>
    </row>
    <row r="9" spans="2:16" ht="43.5" customHeight="1" x14ac:dyDescent="0.25">
      <c r="B9" s="92" t="s">
        <v>173</v>
      </c>
      <c r="C9" s="84">
        <v>1.3</v>
      </c>
      <c r="D9" s="84">
        <v>4.5</v>
      </c>
      <c r="E9" s="84">
        <v>1.3</v>
      </c>
      <c r="F9" s="84">
        <v>3.5</v>
      </c>
      <c r="G9" s="87">
        <v>0.1</v>
      </c>
      <c r="H9" s="84">
        <v>2</v>
      </c>
      <c r="I9" s="89">
        <v>3.3</v>
      </c>
      <c r="J9" s="84">
        <v>1.8</v>
      </c>
      <c r="K9" s="164">
        <f>SUM(C9:J9)</f>
        <v>17.8</v>
      </c>
      <c r="L9" s="83" t="s">
        <v>12</v>
      </c>
    </row>
    <row r="10" spans="2:16" ht="36" customHeight="1" x14ac:dyDescent="0.25">
      <c r="B10" s="80" t="s">
        <v>160</v>
      </c>
      <c r="C10" s="72">
        <v>1.2</v>
      </c>
      <c r="D10" s="72">
        <v>0.5</v>
      </c>
      <c r="E10" s="72">
        <v>1.5</v>
      </c>
      <c r="F10" s="72">
        <v>0.5</v>
      </c>
      <c r="G10" s="75">
        <v>0</v>
      </c>
      <c r="H10" s="72">
        <v>7.6</v>
      </c>
      <c r="I10" s="77">
        <v>4.2</v>
      </c>
      <c r="J10" s="72">
        <v>0.2</v>
      </c>
      <c r="K10" s="163">
        <f t="shared" si="0"/>
        <v>15.7</v>
      </c>
      <c r="L10" s="71" t="s">
        <v>9</v>
      </c>
    </row>
    <row r="11" spans="2:16" ht="43.5" customHeight="1" x14ac:dyDescent="0.25">
      <c r="B11" s="92" t="s">
        <v>161</v>
      </c>
      <c r="C11" s="84">
        <v>0.4</v>
      </c>
      <c r="D11" s="84">
        <v>0.5</v>
      </c>
      <c r="E11" s="84">
        <v>1.9</v>
      </c>
      <c r="F11" s="84">
        <v>1.2</v>
      </c>
      <c r="G11" s="87">
        <v>0.2</v>
      </c>
      <c r="H11" s="84">
        <v>1.2</v>
      </c>
      <c r="I11" s="89">
        <v>5.8</v>
      </c>
      <c r="J11" s="84">
        <v>2.4</v>
      </c>
      <c r="K11" s="164">
        <f>SUM(C11:J11)</f>
        <v>13.6</v>
      </c>
      <c r="L11" s="83" t="s">
        <v>42</v>
      </c>
    </row>
    <row r="12" spans="2:16" ht="36" customHeight="1" x14ac:dyDescent="0.25">
      <c r="B12" s="80" t="s">
        <v>165</v>
      </c>
      <c r="C12" s="72">
        <v>0.5</v>
      </c>
      <c r="D12" s="72">
        <v>5.3</v>
      </c>
      <c r="E12" s="72">
        <v>2</v>
      </c>
      <c r="F12" s="72">
        <v>2.2000000000000002</v>
      </c>
      <c r="G12" s="75">
        <v>0</v>
      </c>
      <c r="H12" s="72">
        <v>0.4</v>
      </c>
      <c r="I12" s="77">
        <v>1.1000000000000001</v>
      </c>
      <c r="J12" s="72">
        <v>2</v>
      </c>
      <c r="K12" s="163">
        <f t="shared" si="0"/>
        <v>13.5</v>
      </c>
      <c r="L12" s="71" t="s">
        <v>11</v>
      </c>
    </row>
    <row r="13" spans="2:16" ht="43.5" customHeight="1" x14ac:dyDescent="0.25">
      <c r="B13" s="92" t="s">
        <v>164</v>
      </c>
      <c r="C13" s="84">
        <v>2.5</v>
      </c>
      <c r="D13" s="84">
        <v>1</v>
      </c>
      <c r="E13" s="84">
        <v>1</v>
      </c>
      <c r="F13" s="84">
        <v>0.6</v>
      </c>
      <c r="G13" s="87">
        <v>0.3</v>
      </c>
      <c r="H13" s="84">
        <v>0.5</v>
      </c>
      <c r="I13" s="89">
        <v>1.5</v>
      </c>
      <c r="J13" s="84">
        <v>0.7</v>
      </c>
      <c r="K13" s="164">
        <f t="shared" si="0"/>
        <v>8.1</v>
      </c>
      <c r="L13" s="83" t="s">
        <v>10</v>
      </c>
    </row>
    <row r="14" spans="2:16" ht="36" customHeight="1" x14ac:dyDescent="0.25">
      <c r="B14" s="171" t="s">
        <v>133</v>
      </c>
      <c r="C14" s="167">
        <f>SUM(C6:C13)</f>
        <v>20.9</v>
      </c>
      <c r="D14" s="167">
        <f t="shared" ref="D14:K14" si="1">SUM(D6:D13)</f>
        <v>20.8</v>
      </c>
      <c r="E14" s="167">
        <f t="shared" si="1"/>
        <v>15.9</v>
      </c>
      <c r="F14" s="167">
        <f t="shared" si="1"/>
        <v>12.699999999999998</v>
      </c>
      <c r="G14" s="168">
        <f t="shared" si="1"/>
        <v>5.6999999999999993</v>
      </c>
      <c r="H14" s="167">
        <f t="shared" si="1"/>
        <v>23.899999999999995</v>
      </c>
      <c r="I14" s="169">
        <f t="shared" si="1"/>
        <v>33.700000000000003</v>
      </c>
      <c r="J14" s="167">
        <f t="shared" si="1"/>
        <v>18.3</v>
      </c>
      <c r="K14" s="170">
        <f t="shared" si="1"/>
        <v>151.9</v>
      </c>
      <c r="L14" s="166" t="s">
        <v>216</v>
      </c>
    </row>
    <row r="15" spans="2:16" ht="15.75" x14ac:dyDescent="0.25">
      <c r="B15" s="82" t="s">
        <v>235</v>
      </c>
      <c r="C15" s="82"/>
      <c r="D15" s="82"/>
      <c r="F15" s="48"/>
      <c r="H15" s="165"/>
      <c r="I15" s="165"/>
      <c r="J15" s="165"/>
      <c r="K15" s="165"/>
      <c r="L15" s="82" t="s">
        <v>234</v>
      </c>
    </row>
  </sheetData>
  <mergeCells count="3">
    <mergeCell ref="B3:L3"/>
    <mergeCell ref="B4:L4"/>
    <mergeCell ref="O4:O5"/>
  </mergeCells>
  <printOptions horizontalCentered="1" verticalCentered="1"/>
  <pageMargins left="0" right="0" top="0" bottom="0" header="0" footer="0"/>
  <pageSetup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Database Description</vt:lpstr>
      <vt:lpstr>Content</vt:lpstr>
      <vt:lpstr>الالتزامات القائمة - 2020</vt:lpstr>
      <vt:lpstr>التزامات قائمة-الخاص-العام 2020</vt:lpstr>
      <vt:lpstr>الالتزامات القائمة-المناطق 2020</vt:lpstr>
      <vt:lpstr>الالتزامات القائمة-قطاعات 2020</vt:lpstr>
      <vt:lpstr>الالتزامات الجديدة - 2020</vt:lpstr>
      <vt:lpstr>الالتزامات الجديدة-المناطق 2020</vt:lpstr>
      <vt:lpstr>الالتزامات الجديدة-قطاعات 2020</vt:lpstr>
      <vt:lpstr>الالتزامات الجديدة-الدول 2020</vt:lpstr>
      <vt:lpstr>التعويضات-2020</vt:lpstr>
      <vt:lpstr>التعويضات حسب الدول-2020</vt:lpstr>
      <vt:lpstr>Content!Print_Area</vt:lpstr>
      <vt:lpstr>'Database Description'!Print_Area</vt:lpstr>
      <vt:lpstr>'الالتزامات الجديدة-الدول 2020'!Print_Area</vt:lpstr>
      <vt:lpstr>'الالتزامات الجديدة-المناطق 2020'!Print_Area</vt:lpstr>
      <vt:lpstr>'الالتزامات الجديدة-قطاعات 2020'!Print_Area</vt:lpstr>
      <vt:lpstr>'الالتزامات الجديدة - 2020'!Print_Area</vt:lpstr>
      <vt:lpstr>'الالتزامات القائمة-المناطق 2020'!Print_Area</vt:lpstr>
      <vt:lpstr>'الالتزامات القائمة-قطاعات 2020'!Print_Area</vt:lpstr>
      <vt:lpstr>'الالتزامات القائمة - 2020'!Print_Area</vt:lpstr>
      <vt:lpstr>'التزامات قائمة-الخاص-العام 2020'!Print_Area</vt:lpstr>
      <vt:lpstr>'التعويضات-2020'!Print_Area</vt:lpstr>
      <vt:lpstr>'التعويضات حسب الدول-2020'!Print_Area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Anis Oueslati</cp:lastModifiedBy>
  <cp:lastPrinted>2022-01-27T10:59:01Z</cp:lastPrinted>
  <dcterms:created xsi:type="dcterms:W3CDTF">2020-09-11T15:56:38Z</dcterms:created>
  <dcterms:modified xsi:type="dcterms:W3CDTF">2022-01-30T05:11:14Z</dcterms:modified>
</cp:coreProperties>
</file>