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pivotTables/pivotTable1.xml" ContentType="application/vnd.openxmlformats-officedocument.spreadsheetml.pivotTable+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hamannet.sharepoint.com/sites/Research/Shared Documents/Research/قواعد البيانات/المفتوحة/2022 Update/"/>
    </mc:Choice>
  </mc:AlternateContent>
  <xr:revisionPtr revIDLastSave="7377" documentId="13_ncr:1_{3D960D78-7C8A-45BB-BF8C-0A22B7BF4BFA}" xr6:coauthVersionLast="47" xr6:coauthVersionMax="47" xr10:uidLastSave="{00D5ECD2-0054-4527-8D01-C8D5654E80CD}"/>
  <bookViews>
    <workbookView xWindow="-120" yWindow="-120" windowWidth="29040" windowHeight="15840" activeTab="1" xr2:uid="{00000000-000D-0000-FFFF-FFFF00000000}"/>
  </bookViews>
  <sheets>
    <sheet name="Database Description" sheetId="55" r:id="rId1"/>
    <sheet name="Content" sheetId="56" r:id="rId2"/>
    <sheet name="Arab-FDI projects- 2003-2021" sheetId="28" r:id="rId3"/>
    <sheet name="Monthly evolution 2021" sheetId="53" r:id="rId4"/>
    <sheet name="Arab-FDI projects-source REGION" sheetId="46" r:id="rId5"/>
    <sheet name="Arab-FDI projects-source" sheetId="47" r:id="rId6"/>
    <sheet name="Arab-FDI -source by nbr of proj" sheetId="34" r:id="rId7"/>
    <sheet name="Arab-FDI -source  by Capex " sheetId="35" r:id="rId8"/>
    <sheet name="Arab-FDI-source by job created " sheetId="36" r:id="rId9"/>
    <sheet name="Arab-FDI projects-companies" sheetId="18" r:id="rId10"/>
    <sheet name="Arab-FDI companies by nbr of pr" sheetId="40" r:id="rId11"/>
    <sheet name="Arab-FDI companies by Capex" sheetId="57" r:id="rId12"/>
    <sheet name="Arab-FDI companies by Jobs" sheetId="58" r:id="rId13"/>
    <sheet name="Most project into Arab (capex)" sheetId="51" r:id="rId14"/>
    <sheet name="Arab-FDI projects-destinations" sheetId="19" r:id="rId15"/>
    <sheet name="Arab-FDI Des by nbr of project " sheetId="31" r:id="rId16"/>
    <sheet name="Arab-FDI Des by Capex " sheetId="32" r:id="rId17"/>
    <sheet name="Arab-FDI Des by Jobs created " sheetId="33" r:id="rId18"/>
    <sheet name="Arab-FDI projects-Cities" sheetId="21" r:id="rId19"/>
    <sheet name="Arab-FDI projects-Sectors" sheetId="22" r:id="rId20"/>
    <sheet name="Arab-FDI-Sectors by nbr of proj" sheetId="37" r:id="rId21"/>
    <sheet name="Arab-FDI-Sectors by Capex" sheetId="38" r:id="rId22"/>
    <sheet name="Arab-FDI Sectors by job created" sheetId="39" r:id="rId23"/>
    <sheet name="Arab-FDI projects-Activities" sheetId="23" r:id="rId24"/>
    <sheet name="Arab FDI- signals" sheetId="24" r:id="rId25"/>
    <sheet name="Inter-Arab 2003-2021" sheetId="49" r:id="rId26"/>
    <sheet name="Inter-Arab FDI-Monthly" sheetId="43" r:id="rId27"/>
    <sheet name="Inter-Arab FDI-by  Sector" sheetId="45" r:id="rId28"/>
    <sheet name="Inter-Arab FDI-by  Destination" sheetId="27" r:id="rId29"/>
    <sheet name="Inter-Arab FDI-by  Source" sheetId="29" r:id="rId30"/>
    <sheet name="Inter-Arab most proj (capex) " sheetId="52" r:id="rId31"/>
  </sheets>
  <externalReferences>
    <externalReference r:id="rId32"/>
    <externalReference r:id="rId33"/>
  </externalReferences>
  <definedNames>
    <definedName name="__123Graph_ATEST1" hidden="1">[1]REER!$AZ$144:$AZ$210</definedName>
    <definedName name="_xlnm._FilterDatabase" localSheetId="24" hidden="1">'Arab FDI- signals'!$A$2:$F$35</definedName>
    <definedName name="_xlnm._FilterDatabase" localSheetId="30" hidden="1">'Inter-Arab most proj (capex) '!$A$3:$H$17</definedName>
    <definedName name="_xlnm._FilterDatabase" localSheetId="13" hidden="1">'Most project into Arab (capex)'!$A$3:$H$14</definedName>
    <definedName name="currency">IF(ISNA(VLOOKUP([2]InputBasics!$C$2,[2]LookUp!$E$2:$E$34,1,FALSE)),IF(ISNA(VLOOKUP([2]InputBasics!$C$2,[2]LookUp!$F$2:$F$44,1,FALSE)),"XDC","EUR"),"USD")</definedName>
    <definedName name="dadadada">#REF!</definedName>
    <definedName name="Data_Month_TXT">#REF!</definedName>
    <definedName name="Description">#REF!</definedName>
    <definedName name="description2">#REF!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untries">#REF!</definedName>
    <definedName name="nnnnn">#REF!</definedName>
    <definedName name="_xlnm.Print_Area" localSheetId="24">'Arab FDI- signals'!$A$1:$F$36</definedName>
    <definedName name="_xlnm.Print_Area" localSheetId="10">'Arab-FDI companies by nbr of pr'!$A$1:$F$15</definedName>
    <definedName name="_xlnm.Print_Area" localSheetId="16">'Arab-FDI Des by Capex '!$A$1:$F$22</definedName>
    <definedName name="_xlnm.Print_Area" localSheetId="17">'Arab-FDI Des by Jobs created '!$A$1:$F$22</definedName>
    <definedName name="_xlnm.Print_Area" localSheetId="15">'Arab-FDI Des by nbr of project '!$A$1:$F$22</definedName>
    <definedName name="_xlnm.Print_Area" localSheetId="2">'Arab-FDI projects- 2003-2021'!$A$1:$G$23</definedName>
    <definedName name="_xlnm.Print_Area" localSheetId="23">'Arab-FDI projects-Activities'!$A$1:$K$20</definedName>
    <definedName name="_xlnm.Print_Area" localSheetId="18">'Arab-FDI projects-Cities'!$A$1:$J$27</definedName>
    <definedName name="_xlnm.Print_Area" localSheetId="9">'Arab-FDI projects-companies'!$A$1:$K$25</definedName>
    <definedName name="_xlnm.Print_Area" localSheetId="14">'Arab-FDI projects-destinations'!$A$1:$J$22</definedName>
    <definedName name="_xlnm.Print_Area" localSheetId="19">'Arab-FDI projects-Sectors'!$A$1:$I$26</definedName>
    <definedName name="_xlnm.Print_Area" localSheetId="5">'Arab-FDI projects-source'!$A$1:$J$21</definedName>
    <definedName name="_xlnm.Print_Area" localSheetId="4">'Arab-FDI projects-source REGION'!$A$1:$J$12</definedName>
    <definedName name="_xlnm.Print_Area" localSheetId="22">'Arab-FDI Sectors by job created'!$A$1:$F$16</definedName>
    <definedName name="_xlnm.Print_Area" localSheetId="7">'Arab-FDI -source  by Capex '!$A$1:$F$15</definedName>
    <definedName name="_xlnm.Print_Area" localSheetId="6">'Arab-FDI -source by nbr of proj'!$A$1:$F$15</definedName>
    <definedName name="_xlnm.Print_Area" localSheetId="21">'Arab-FDI-Sectors by Capex'!$A$1:$F$16</definedName>
    <definedName name="_xlnm.Print_Area" localSheetId="20">'Arab-FDI-Sectors by nbr of proj'!$A$1:$F$16</definedName>
    <definedName name="_xlnm.Print_Area" localSheetId="8">'Arab-FDI-source by job created '!$A$1:$F$15</definedName>
    <definedName name="_xlnm.Print_Area" localSheetId="1">Content!$C$2:$D$39</definedName>
    <definedName name="_xlnm.Print_Area" localSheetId="0">'Database Description'!$B$1:$C$6</definedName>
    <definedName name="_xlnm.Print_Area" localSheetId="25">'Inter-Arab 2003-2021'!$A$1:$G$23</definedName>
    <definedName name="_xlnm.Print_Area" localSheetId="28">'Inter-Arab FDI-by  Destination'!$A$1:$I$17</definedName>
    <definedName name="_xlnm.Print_Area" localSheetId="27">'Inter-Arab FDI-by  Sector'!$A$2:$J$16</definedName>
    <definedName name="_xlnm.Print_Area" localSheetId="29">'Inter-Arab FDI-by  Source'!$A$1:$J$18</definedName>
    <definedName name="_xlnm.Print_Area" localSheetId="26">'Inter-Arab FDI-Monthly'!$A$1:$H$17</definedName>
    <definedName name="_xlnm.Print_Area" localSheetId="30">'Inter-Arab most proj (capex) '!$A$1:$H$14</definedName>
    <definedName name="_xlnm.Print_Area" localSheetId="3">'Monthly evolution 2021'!$A$1:$H$17</definedName>
    <definedName name="_xlnm.Print_Area" localSheetId="13">'Most project into Arab (capex)'!$A$1:$H$14</definedName>
  </definedNames>
  <calcPr calcId="191029"/>
  <pivotCaches>
    <pivotCache cacheId="0" r:id="rId3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46" l="1"/>
  <c r="H6" i="46"/>
  <c r="H7" i="46"/>
  <c r="H8" i="46"/>
  <c r="H9" i="46"/>
  <c r="H10" i="46"/>
  <c r="H4" i="46"/>
  <c r="F5" i="46"/>
  <c r="F6" i="46"/>
  <c r="F7" i="46"/>
  <c r="F8" i="46"/>
  <c r="F9" i="46"/>
  <c r="F10" i="46"/>
  <c r="F4" i="46"/>
  <c r="D11" i="46"/>
  <c r="E11" i="46"/>
  <c r="G11" i="46"/>
  <c r="C11" i="46"/>
  <c r="F11" i="46" l="1"/>
  <c r="H11" i="46"/>
  <c r="H5" i="29" l="1"/>
  <c r="H6" i="29"/>
  <c r="H7" i="29"/>
  <c r="H8" i="29"/>
  <c r="H9" i="29"/>
  <c r="H10" i="29"/>
  <c r="H11" i="29"/>
  <c r="H12" i="29"/>
  <c r="H13" i="29"/>
  <c r="H14" i="29"/>
  <c r="H15" i="29"/>
  <c r="H16" i="29"/>
  <c r="H4" i="29"/>
  <c r="G13" i="27"/>
  <c r="G12" i="27"/>
  <c r="G11" i="27"/>
  <c r="G9" i="27"/>
  <c r="G8" i="27"/>
  <c r="C21" i="45"/>
  <c r="C23" i="45"/>
  <c r="C22" i="45"/>
  <c r="C18" i="45"/>
  <c r="C20" i="45"/>
  <c r="C19" i="45"/>
  <c r="D15" i="45"/>
  <c r="G5" i="43"/>
  <c r="G6" i="43"/>
  <c r="G7" i="43"/>
  <c r="G8" i="43"/>
  <c r="G9" i="43"/>
  <c r="G10" i="43"/>
  <c r="G11" i="43"/>
  <c r="G12" i="43"/>
  <c r="G13" i="43"/>
  <c r="G14" i="43"/>
  <c r="G15" i="43"/>
  <c r="G4" i="43"/>
  <c r="H5" i="21" l="1"/>
  <c r="H6" i="21"/>
  <c r="H7" i="21"/>
  <c r="H8" i="21"/>
  <c r="H9" i="21"/>
  <c r="H10" i="21"/>
  <c r="H11" i="21"/>
  <c r="H12" i="21"/>
  <c r="H13" i="21"/>
  <c r="H14" i="21"/>
  <c r="H15" i="21"/>
  <c r="H16" i="21"/>
  <c r="H17" i="21"/>
  <c r="H18" i="21"/>
  <c r="H19" i="21"/>
  <c r="H20" i="21"/>
  <c r="H21" i="21"/>
  <c r="H22" i="21"/>
  <c r="H23" i="21"/>
  <c r="H25" i="21"/>
  <c r="H4" i="21"/>
  <c r="F5" i="21"/>
  <c r="F6" i="21"/>
  <c r="F7" i="21"/>
  <c r="F8" i="21"/>
  <c r="F9" i="21"/>
  <c r="F10" i="21"/>
  <c r="F11" i="21"/>
  <c r="F12" i="21"/>
  <c r="F13" i="21"/>
  <c r="F14" i="21"/>
  <c r="F15" i="21"/>
  <c r="F16" i="21"/>
  <c r="F17" i="21"/>
  <c r="F18" i="21"/>
  <c r="F19" i="21"/>
  <c r="F20" i="21"/>
  <c r="F21" i="21"/>
  <c r="F22" i="21"/>
  <c r="F23" i="21"/>
  <c r="F25" i="21"/>
  <c r="F4" i="21"/>
  <c r="G24" i="21"/>
  <c r="H24" i="21" s="1"/>
  <c r="S5" i="21"/>
  <c r="S6" i="21"/>
  <c r="S7" i="21"/>
  <c r="S8" i="21"/>
  <c r="S9" i="21"/>
  <c r="S10" i="21"/>
  <c r="S11" i="21"/>
  <c r="S12" i="21"/>
  <c r="S13" i="21"/>
  <c r="S14" i="21"/>
  <c r="S15" i="21"/>
  <c r="S16" i="21"/>
  <c r="S17" i="21"/>
  <c r="S18" i="21"/>
  <c r="S19" i="21"/>
  <c r="S20" i="21"/>
  <c r="S21" i="21"/>
  <c r="S22" i="21"/>
  <c r="S23" i="21"/>
  <c r="S4" i="21"/>
  <c r="T27" i="21"/>
  <c r="P29" i="21"/>
  <c r="P31" i="21" s="1"/>
  <c r="Q32" i="21" s="1"/>
  <c r="E24" i="21"/>
  <c r="C24" i="21"/>
  <c r="C26" i="21" s="1"/>
  <c r="C27" i="23"/>
  <c r="C28" i="23"/>
  <c r="C29" i="23"/>
  <c r="C30" i="23"/>
  <c r="C26" i="23"/>
  <c r="G19" i="23"/>
  <c r="D15" i="37"/>
  <c r="C32" i="22"/>
  <c r="C33" i="22"/>
  <c r="C34" i="22"/>
  <c r="C35" i="22"/>
  <c r="C36" i="22"/>
  <c r="C31" i="22"/>
  <c r="F21" i="19"/>
  <c r="G25" i="22"/>
  <c r="E25" i="22"/>
  <c r="D6" i="21" l="1"/>
  <c r="D5" i="21"/>
  <c r="D15" i="21"/>
  <c r="D16" i="21"/>
  <c r="D17" i="21"/>
  <c r="D18" i="21"/>
  <c r="D19" i="21"/>
  <c r="D20" i="21"/>
  <c r="D21" i="21"/>
  <c r="F24" i="21"/>
  <c r="E26" i="21"/>
  <c r="G26" i="21"/>
  <c r="D13" i="21"/>
  <c r="D4" i="21"/>
  <c r="D10" i="21"/>
  <c r="D14" i="21"/>
  <c r="D9" i="21"/>
  <c r="D24" i="21"/>
  <c r="D8" i="21"/>
  <c r="D25" i="21"/>
  <c r="D23" i="21"/>
  <c r="D7" i="21"/>
  <c r="D12" i="21"/>
  <c r="D11" i="21"/>
  <c r="D22" i="21"/>
  <c r="F24" i="18"/>
  <c r="G24" i="18"/>
  <c r="E24" i="18"/>
  <c r="H20" i="47"/>
  <c r="F20" i="47"/>
  <c r="D14" i="36"/>
  <c r="D14" i="35"/>
  <c r="D14" i="34"/>
  <c r="C14" i="34"/>
  <c r="H19" i="47"/>
  <c r="N29" i="21"/>
  <c r="R29" i="21"/>
  <c r="M29" i="21"/>
  <c r="T29" i="21" s="1"/>
  <c r="F15" i="45"/>
  <c r="H15" i="45"/>
  <c r="G14" i="45"/>
  <c r="E14" i="45"/>
  <c r="C14" i="45"/>
  <c r="F16" i="43"/>
  <c r="D16" i="43"/>
  <c r="C16" i="43"/>
  <c r="B16" i="43"/>
  <c r="H26" i="21" l="1"/>
  <c r="F26" i="21"/>
  <c r="N31" i="21"/>
  <c r="G16" i="43"/>
  <c r="H14" i="45"/>
  <c r="F14" i="45"/>
  <c r="D26" i="21"/>
  <c r="E16" i="43"/>
  <c r="C14" i="39"/>
  <c r="C15" i="37" l="1"/>
  <c r="D10" i="37" s="1"/>
  <c r="C14" i="36"/>
  <c r="C14" i="35"/>
  <c r="D5" i="39"/>
  <c r="D6" i="39"/>
  <c r="D7" i="39"/>
  <c r="D8" i="39"/>
  <c r="D9" i="39"/>
  <c r="D10" i="39"/>
  <c r="D11" i="39"/>
  <c r="D12" i="39"/>
  <c r="D13" i="39"/>
  <c r="D14" i="39"/>
  <c r="D15" i="39"/>
  <c r="D4" i="39"/>
  <c r="D5" i="33"/>
  <c r="D6" i="33"/>
  <c r="D7" i="33"/>
  <c r="D8" i="33"/>
  <c r="D9" i="33"/>
  <c r="D10" i="33"/>
  <c r="D11" i="33"/>
  <c r="D12" i="33"/>
  <c r="D13" i="33"/>
  <c r="D14" i="33"/>
  <c r="D15" i="33"/>
  <c r="D16" i="33"/>
  <c r="D17" i="33"/>
  <c r="D18" i="33"/>
  <c r="D19" i="33"/>
  <c r="D20" i="33"/>
  <c r="D21" i="33"/>
  <c r="D4" i="33"/>
  <c r="D21" i="32"/>
  <c r="D5" i="32"/>
  <c r="D6" i="32"/>
  <c r="D7" i="32"/>
  <c r="D8" i="32"/>
  <c r="D9" i="32"/>
  <c r="D10" i="32"/>
  <c r="D11" i="32"/>
  <c r="D12" i="32"/>
  <c r="D13" i="32"/>
  <c r="D14" i="32"/>
  <c r="D15" i="32"/>
  <c r="D16" i="32"/>
  <c r="D17" i="32"/>
  <c r="D18" i="32"/>
  <c r="D19" i="32"/>
  <c r="D20" i="32"/>
  <c r="D4" i="32"/>
  <c r="D21" i="31"/>
  <c r="D20" i="31"/>
  <c r="D19" i="31"/>
  <c r="D18" i="31"/>
  <c r="D17" i="31"/>
  <c r="D16" i="31"/>
  <c r="D15" i="31"/>
  <c r="D14" i="31"/>
  <c r="D13" i="31"/>
  <c r="D12" i="31"/>
  <c r="D11" i="31"/>
  <c r="D10" i="31"/>
  <c r="D9" i="31"/>
  <c r="D8" i="31"/>
  <c r="D7" i="31"/>
  <c r="D6" i="31"/>
  <c r="D5" i="31"/>
  <c r="D4" i="31"/>
  <c r="D10" i="38" l="1"/>
  <c r="D4" i="38"/>
  <c r="D13" i="38"/>
  <c r="D5" i="38"/>
  <c r="D14" i="38"/>
  <c r="D6" i="38"/>
  <c r="D15" i="38"/>
  <c r="D11" i="38"/>
  <c r="D12" i="38"/>
  <c r="D9" i="38"/>
  <c r="D8" i="38"/>
  <c r="D7" i="38"/>
  <c r="D11" i="37"/>
  <c r="D13" i="37"/>
  <c r="D4" i="37"/>
  <c r="D12" i="37"/>
  <c r="D5" i="37"/>
  <c r="D7" i="37"/>
  <c r="D8" i="37"/>
  <c r="D6" i="37"/>
  <c r="D9" i="37"/>
  <c r="G17" i="29" l="1"/>
  <c r="E17" i="29"/>
  <c r="D17" i="29"/>
  <c r="C17" i="29"/>
  <c r="D16" i="27"/>
  <c r="F16" i="27"/>
  <c r="C16" i="27"/>
  <c r="D5" i="23"/>
  <c r="D6" i="23"/>
  <c r="D7" i="23"/>
  <c r="D8" i="23"/>
  <c r="D9" i="23"/>
  <c r="D10" i="23"/>
  <c r="D11" i="23"/>
  <c r="D12" i="23"/>
  <c r="D13" i="23"/>
  <c r="D14" i="23"/>
  <c r="D15" i="23"/>
  <c r="D16" i="23"/>
  <c r="D17" i="23"/>
  <c r="D18" i="23"/>
  <c r="D19" i="23"/>
  <c r="D4" i="23"/>
  <c r="G16" i="27" l="1"/>
  <c r="E16" i="27"/>
  <c r="F17" i="29"/>
  <c r="H17" i="29"/>
</calcChain>
</file>

<file path=xl/sharedStrings.xml><?xml version="1.0" encoding="utf-8"?>
<sst xmlns="http://schemas.openxmlformats.org/spreadsheetml/2006/main" count="1609" uniqueCount="786">
  <si>
    <t>مصر</t>
  </si>
  <si>
    <t>السودان</t>
  </si>
  <si>
    <t>جيبوتي</t>
  </si>
  <si>
    <t>البحرين</t>
  </si>
  <si>
    <t>العراق</t>
  </si>
  <si>
    <t>الأردن</t>
  </si>
  <si>
    <t>الكويت</t>
  </si>
  <si>
    <t>لبنان</t>
  </si>
  <si>
    <t>سلطنة عمان</t>
  </si>
  <si>
    <t>السعودية</t>
  </si>
  <si>
    <t>الإمارات</t>
  </si>
  <si>
    <t>الهند</t>
  </si>
  <si>
    <t>المملكة المتحدة</t>
  </si>
  <si>
    <t xml:space="preserve">الإمارات </t>
  </si>
  <si>
    <t>Imarticus Learning</t>
  </si>
  <si>
    <t>Al Tamimi &amp; Company</t>
  </si>
  <si>
    <t>أبو ظبي</t>
  </si>
  <si>
    <t>القاهرة</t>
  </si>
  <si>
    <t>الشارقة</t>
  </si>
  <si>
    <t>جدة</t>
  </si>
  <si>
    <t>غير محدد</t>
  </si>
  <si>
    <t>خدمات الأعمال</t>
  </si>
  <si>
    <t>النقل والتخزين</t>
  </si>
  <si>
    <t xml:space="preserve"> الاتصالات</t>
  </si>
  <si>
    <t>الخدمات المالية</t>
  </si>
  <si>
    <t>الصين</t>
  </si>
  <si>
    <t>مارس</t>
  </si>
  <si>
    <t>الفنادق والسياحة</t>
  </si>
  <si>
    <t>الأدوية</t>
  </si>
  <si>
    <t>يناير</t>
  </si>
  <si>
    <t xml:space="preserve">القطاع </t>
  </si>
  <si>
    <t>فبراير</t>
  </si>
  <si>
    <t>عدد المشاريع/
Projects number</t>
  </si>
  <si>
    <r>
      <rPr>
        <b/>
        <sz val="11"/>
        <color theme="1"/>
        <rFont val="Times New Roman"/>
        <family val="1"/>
      </rPr>
      <t>Source:</t>
    </r>
    <r>
      <rPr>
        <sz val="11"/>
        <color theme="1"/>
        <rFont val="Times New Roman"/>
        <family val="1"/>
      </rPr>
      <t xml:space="preserve"> fdi Market Data base</t>
    </r>
  </si>
  <si>
    <r>
      <rPr>
        <b/>
        <sz val="11"/>
        <color theme="1"/>
        <rFont val="Times New Roman"/>
        <family val="1"/>
      </rPr>
      <t>المصدر:</t>
    </r>
    <r>
      <rPr>
        <sz val="11"/>
        <color theme="1"/>
        <rFont val="Times New Roman"/>
        <family val="1"/>
      </rPr>
      <t xml:space="preserve"> قاعدة بيانتات fdi Market</t>
    </r>
  </si>
  <si>
    <t>الدولة / Country</t>
  </si>
  <si>
    <t>عدد الشركات /
companies</t>
  </si>
  <si>
    <t>عدد الوظائف /
 jobs created</t>
  </si>
  <si>
    <t xml:space="preserve">متوسط الوظائف/
Jobs created (Avg) </t>
  </si>
  <si>
    <t>متوسط التكاليف
Capex (Avg)</t>
  </si>
  <si>
    <t>المجموع / Total</t>
  </si>
  <si>
    <t>القطاع / Sector</t>
  </si>
  <si>
    <t>2003</t>
  </si>
  <si>
    <t>2004</t>
  </si>
  <si>
    <t>2005</t>
  </si>
  <si>
    <t>2006</t>
  </si>
  <si>
    <t>2007</t>
  </si>
  <si>
    <t>2008</t>
  </si>
  <si>
    <t>2009</t>
  </si>
  <si>
    <t>2010</t>
  </si>
  <si>
    <t>2011</t>
  </si>
  <si>
    <t>2012</t>
  </si>
  <si>
    <t>2013</t>
  </si>
  <si>
    <t>2014</t>
  </si>
  <si>
    <t>2015</t>
  </si>
  <si>
    <t>2016</t>
  </si>
  <si>
    <t>2017</t>
  </si>
  <si>
    <t>2018</t>
  </si>
  <si>
    <t>2019</t>
  </si>
  <si>
    <t>2020</t>
  </si>
  <si>
    <t>2021</t>
  </si>
  <si>
    <t>Total</t>
  </si>
  <si>
    <t>United States</t>
  </si>
  <si>
    <t>India</t>
  </si>
  <si>
    <t>United Kingdom</t>
  </si>
  <si>
    <t>Germany</t>
  </si>
  <si>
    <t>Switzerland</t>
  </si>
  <si>
    <t>UAE</t>
  </si>
  <si>
    <t>France</t>
  </si>
  <si>
    <t>Spain</t>
  </si>
  <si>
    <t>Lebanon</t>
  </si>
  <si>
    <t>Cyprus</t>
  </si>
  <si>
    <t>Japan</t>
  </si>
  <si>
    <t>China</t>
  </si>
  <si>
    <t>Kuwait</t>
  </si>
  <si>
    <t>Canada</t>
  </si>
  <si>
    <t>Italy</t>
  </si>
  <si>
    <t>الدولة</t>
  </si>
  <si>
    <t xml:space="preserve"> Country</t>
  </si>
  <si>
    <t>سويسرا</t>
  </si>
  <si>
    <t>ألمانيا</t>
  </si>
  <si>
    <t>فرنسا</t>
  </si>
  <si>
    <t>إسبانيا</t>
  </si>
  <si>
    <t>اليابان</t>
  </si>
  <si>
    <t>كندا</t>
  </si>
  <si>
    <t>إيطاليا</t>
  </si>
  <si>
    <t>قبرص</t>
  </si>
  <si>
    <t>الولايات المتحدة</t>
  </si>
  <si>
    <t xml:space="preserve"> Total</t>
  </si>
  <si>
    <t xml:space="preserve">المجموع </t>
  </si>
  <si>
    <t>متوسط الوظائف/ Jobs created (Avg)</t>
  </si>
  <si>
    <t>الحصة من الإجمالي / Share of total</t>
  </si>
  <si>
    <t>عدد الشركات/ Companies</t>
  </si>
  <si>
    <t>Amazon.com</t>
  </si>
  <si>
    <t>StartechEUS</t>
  </si>
  <si>
    <t>Global Markets</t>
  </si>
  <si>
    <t>Realty Assistant</t>
  </si>
  <si>
    <t>WebEngage</t>
  </si>
  <si>
    <t>Cypher Learning</t>
  </si>
  <si>
    <t>DHL Global Forwarding</t>
  </si>
  <si>
    <t>Odiggo</t>
  </si>
  <si>
    <t>Acciona</t>
  </si>
  <si>
    <t>CloudFlare</t>
  </si>
  <si>
    <t>FedEx Express</t>
  </si>
  <si>
    <t>Grifols</t>
  </si>
  <si>
    <t>Hapag-Lloyd</t>
  </si>
  <si>
    <t>500 Global 
(500 Startups)</t>
  </si>
  <si>
    <t>Amazon Web
 Services (AWS)</t>
  </si>
  <si>
    <t>Sparrows
 Offshore Group</t>
  </si>
  <si>
    <t>International Workplace  Group (Regus)</t>
  </si>
  <si>
    <t>Steigenberger
 Hotels</t>
  </si>
  <si>
    <r>
      <rPr>
        <b/>
        <sz val="11"/>
        <color theme="1"/>
        <rFont val="Times New Roman"/>
        <family val="1"/>
      </rPr>
      <t xml:space="preserve">المصدر: </t>
    </r>
    <r>
      <rPr>
        <sz val="11"/>
        <color theme="1"/>
        <rFont val="Times New Roman"/>
        <family val="1"/>
      </rPr>
      <t>قاعدة بيانتات fdi Market</t>
    </r>
  </si>
  <si>
    <t>Yalla Market</t>
  </si>
  <si>
    <t>Tabby</t>
  </si>
  <si>
    <t>Ace Green Recycling</t>
  </si>
  <si>
    <t>Arcensus Diagnostics</t>
  </si>
  <si>
    <t>Facilio</t>
  </si>
  <si>
    <t>Alpha Dhabi Holding</t>
  </si>
  <si>
    <t>H2-Industries (H2 Industries)</t>
  </si>
  <si>
    <t>Dukkantek</t>
  </si>
  <si>
    <t>The Giving Movement</t>
  </si>
  <si>
    <t>SupPlant</t>
  </si>
  <si>
    <t>Jeeves</t>
  </si>
  <si>
    <t>Welnes</t>
  </si>
  <si>
    <t>FlapKap</t>
  </si>
  <si>
    <t>Aqarito</t>
  </si>
  <si>
    <t>Altibbi</t>
  </si>
  <si>
    <t>CredPal</t>
  </si>
  <si>
    <t>ezWIFI</t>
  </si>
  <si>
    <t>Reliance Health</t>
  </si>
  <si>
    <t>Deal App</t>
  </si>
  <si>
    <t>Pyypl</t>
  </si>
  <si>
    <t>Okeanos</t>
  </si>
  <si>
    <t>Freterium</t>
  </si>
  <si>
    <t>Dealshare</t>
  </si>
  <si>
    <t>SAmAS Gamify</t>
  </si>
  <si>
    <t>Grintafy Technologies</t>
  </si>
  <si>
    <t>Hello World Kids</t>
  </si>
  <si>
    <t>Udroppy</t>
  </si>
  <si>
    <t>Metro Africa Express (MAX)</t>
  </si>
  <si>
    <t>iD Fresh Foods</t>
  </si>
  <si>
    <t>AfricaWorks</t>
  </si>
  <si>
    <t>PlanRadar</t>
  </si>
  <si>
    <t>6thStreet</t>
  </si>
  <si>
    <t>Splendapp</t>
  </si>
  <si>
    <t>البلد المستهدفة
Destination country</t>
  </si>
  <si>
    <t>القطاع المستهدف
Industry sector</t>
  </si>
  <si>
    <t>مدينة المستثمر
Source city</t>
  </si>
  <si>
    <t>بلد المستثمر
Source country</t>
  </si>
  <si>
    <t xml:space="preserve">الشركة المستثمرة
Investing company </t>
  </si>
  <si>
    <t>تاريخ
Signal date</t>
  </si>
  <si>
    <t>الامارات
UAE</t>
  </si>
  <si>
    <t>البحرين | الكويت | عمان | قطر | السعودية | الامارات
Bahrain|Kuwait|Oman|Qatar|Saudi Arabia|UAE</t>
  </si>
  <si>
    <t>مصر | السعودية
Egypt|Saudi Arabia</t>
  </si>
  <si>
    <t>مصر
Egypt</t>
  </si>
  <si>
    <t>البحرين | الكويت | عمان | قطر | السعودية
Bahrain|Kuwait|Oman|Qatar|Saudi 
Arabia</t>
  </si>
  <si>
    <t>البحرين | الكويت | عمان | قطر | السعودية
Bahrain|Kuwait|Oman|Qatar|Saudi Arabia</t>
  </si>
  <si>
    <t>المغرب | الإمارات
Morocco|UAE</t>
  </si>
  <si>
    <t>السعودية
Saudi Arabia</t>
  </si>
  <si>
    <t>مصر | الأردن | عمان
Egypt|Jordan|Oman</t>
  </si>
  <si>
    <t>البحرين | الكويت | عمان | قطر | الامارات
Bahrain|Kuwait|Oman|Qatar|UAE</t>
  </si>
  <si>
    <t>البحرين | الكويت | عمان | قطر | الامارات
Bahrain|Kuwait|Oman|Qatar|Saudi Arabia</t>
  </si>
  <si>
    <t>مصر | السعودية | الامارات
Egypt|Saudi Arabia|UAE</t>
  </si>
  <si>
    <t xml:space="preserve"> السعودية
Saudi Arabia</t>
  </si>
  <si>
    <t>مكونات الكترونية
Electronic components</t>
  </si>
  <si>
    <t>الرعاىة الصحية
Healthcare</t>
  </si>
  <si>
    <t>البرمجيات وخدمات تكنولوجيا المعلومات
Software &amp; IT services</t>
  </si>
  <si>
    <t>رعاية صحية | فنادق وسياحة | عقارات
Healthcare|Hotels &amp; tourism|Real estate</t>
  </si>
  <si>
    <t>الخدمات المالية
Financial services</t>
  </si>
  <si>
    <t>الطاقة المتجددة
Renewable energy</t>
  </si>
  <si>
    <t>النسيج
Textiles</t>
  </si>
  <si>
    <t>التسلية والترفيه | البرمجيات وخدمات تكنولوجيا المعلومات
Leisure &amp; entertainment|Software &amp; IT services</t>
  </si>
  <si>
    <t>العقارات
Real estate</t>
  </si>
  <si>
    <t>الاتصالات
Communications</t>
  </si>
  <si>
    <t>المواد الكيميائية
Chemicals</t>
  </si>
  <si>
    <t>مأكولات ومشروبات
Food &amp; Beverages</t>
  </si>
  <si>
    <t>المنسوجات
Textiles</t>
  </si>
  <si>
    <t>سنغافورة
Singapore</t>
  </si>
  <si>
    <t>روستوك
Rostock</t>
  </si>
  <si>
    <t>نيويورك
NYC (NY)</t>
  </si>
  <si>
    <t>أبو ظبي
Abu Dhabi</t>
  </si>
  <si>
    <t>دبي
Dubai</t>
  </si>
  <si>
    <t>الناصرة
Nazareth</t>
  </si>
  <si>
    <t xml:space="preserve">
القاهرة
Cairo</t>
  </si>
  <si>
    <t>الرياض
Riyadh</t>
  </si>
  <si>
    <t>لاغوس
Lagos</t>
  </si>
  <si>
    <t>اسلام آباد
Islamabad</t>
  </si>
  <si>
    <t>ميامي
Miami</t>
  </si>
  <si>
    <t>الدار البيضاء
Casablanca</t>
  </si>
  <si>
    <t>بنغالور
Bangalore</t>
  </si>
  <si>
    <t>القاهرة
Cairo</t>
  </si>
  <si>
    <t>جدة
Jeddah</t>
  </si>
  <si>
    <t>عمان
Amman</t>
  </si>
  <si>
    <t xml:space="preserve">مدينة ديلاوير
Delaware City </t>
  </si>
  <si>
    <t>ليكي
Lekki</t>
  </si>
  <si>
    <t>كيب تاون
Cape Town</t>
  </si>
  <si>
    <t>فيينا
Vienna</t>
  </si>
  <si>
    <t>ألمانيا
Germany</t>
  </si>
  <si>
    <t>الولايات المتحدة
United States</t>
  </si>
  <si>
    <t>الإمارات
UAE</t>
  </si>
  <si>
    <t>إسرائيل
Israel</t>
  </si>
  <si>
    <t>نيجيريا
Nigeria</t>
  </si>
  <si>
    <t>باكستان
Pakistan</t>
  </si>
  <si>
    <t>المغرب
Morocco</t>
  </si>
  <si>
    <t>الهند
India</t>
  </si>
  <si>
    <t>الأردن
Jordan</t>
  </si>
  <si>
    <t>جنوب أفريقيتا
South Africa</t>
  </si>
  <si>
    <t>النمسا
Austria</t>
  </si>
  <si>
    <t>التكلفة الاستثمارية
 (مليون دولار) /
Capex
  (US$ million)</t>
  </si>
  <si>
    <t>الحصة من الإجمالي
 / Share of total</t>
  </si>
  <si>
    <t>Steigenberger Hotels</t>
  </si>
  <si>
    <t>Gulf Development International (GDI)</t>
  </si>
  <si>
    <t>CTP Invest</t>
  </si>
  <si>
    <t>Aptiv</t>
  </si>
  <si>
    <t>Saraya</t>
  </si>
  <si>
    <t>Maersk Saudi Arabia</t>
  </si>
  <si>
    <t xml:space="preserve">الدولة </t>
  </si>
  <si>
    <t xml:space="preserve"> UAE</t>
  </si>
  <si>
    <t xml:space="preserve"> Saudi Arabia</t>
  </si>
  <si>
    <t xml:space="preserve"> Qatar</t>
  </si>
  <si>
    <t xml:space="preserve"> Egypt</t>
  </si>
  <si>
    <t xml:space="preserve"> Morocco</t>
  </si>
  <si>
    <t xml:space="preserve"> Bahrain</t>
  </si>
  <si>
    <t xml:space="preserve"> Oman</t>
  </si>
  <si>
    <t xml:space="preserve"> Algeria</t>
  </si>
  <si>
    <t xml:space="preserve">Tunisia </t>
  </si>
  <si>
    <t>Iraq</t>
  </si>
  <si>
    <t xml:space="preserve"> Kuwait</t>
  </si>
  <si>
    <t xml:space="preserve">Jordan </t>
  </si>
  <si>
    <t xml:space="preserve">Mauritania </t>
  </si>
  <si>
    <t>Sudan</t>
  </si>
  <si>
    <t xml:space="preserve"> Libya </t>
  </si>
  <si>
    <t>Djibouti</t>
  </si>
  <si>
    <t xml:space="preserve">Lebanon </t>
  </si>
  <si>
    <t xml:space="preserve"> مصر</t>
  </si>
  <si>
    <t xml:space="preserve"> المغرب</t>
  </si>
  <si>
    <t xml:space="preserve"> البحرين</t>
  </si>
  <si>
    <t xml:space="preserve"> سلطنة عمان</t>
  </si>
  <si>
    <t xml:space="preserve"> الجزائر</t>
  </si>
  <si>
    <t>تونس</t>
  </si>
  <si>
    <t xml:space="preserve"> الكويت</t>
  </si>
  <si>
    <t>موريتانيا</t>
  </si>
  <si>
    <t xml:space="preserve"> ليبيا</t>
  </si>
  <si>
    <t xml:space="preserve"> السعودية</t>
  </si>
  <si>
    <t xml:space="preserve">  قطر</t>
  </si>
  <si>
    <t>الترتيب</t>
  </si>
  <si>
    <t>Jordan</t>
  </si>
  <si>
    <t>Mauritania</t>
  </si>
  <si>
    <t xml:space="preserve">Sudan </t>
  </si>
  <si>
    <t xml:space="preserve">Djibouti </t>
  </si>
  <si>
    <t xml:space="preserve"> الإمارات </t>
  </si>
  <si>
    <t xml:space="preserve">  Qatar</t>
  </si>
  <si>
    <t>Bahrain</t>
  </si>
  <si>
    <t xml:space="preserve">Iraq </t>
  </si>
  <si>
    <t xml:space="preserve">   قطر</t>
  </si>
  <si>
    <t>Country</t>
  </si>
  <si>
    <t>دول أخرى</t>
  </si>
  <si>
    <t>Others Countries</t>
  </si>
  <si>
    <t>البرمجيات وخدمات تكنولوجيا المعلومات</t>
  </si>
  <si>
    <t xml:space="preserve">المعدات الصناعية </t>
  </si>
  <si>
    <t xml:space="preserve">العقارات </t>
  </si>
  <si>
    <t xml:space="preserve">الأغذية ومشروبات </t>
  </si>
  <si>
    <t xml:space="preserve"> المنتجات الاستهلاكية</t>
  </si>
  <si>
    <t xml:space="preserve">مكونات الكترونية </t>
  </si>
  <si>
    <t xml:space="preserve"> الفنادق والسياحة</t>
  </si>
  <si>
    <t xml:space="preserve"> الصناعات الكيمائية</t>
  </si>
  <si>
    <t xml:space="preserve"> الطاقة المتجددة</t>
  </si>
  <si>
    <t xml:space="preserve"> النسيج</t>
  </si>
  <si>
    <t xml:space="preserve"> الفضاء</t>
  </si>
  <si>
    <t xml:space="preserve"> المعادن</t>
  </si>
  <si>
    <t xml:space="preserve"> البلاستيك</t>
  </si>
  <si>
    <t>الالكترونيك</t>
  </si>
  <si>
    <t xml:space="preserve"> الرعاية الصحية</t>
  </si>
  <si>
    <t>قطاعات أخرى</t>
  </si>
  <si>
    <t>Business Services</t>
  </si>
  <si>
    <t>Software and IT services</t>
  </si>
  <si>
    <t>Financial Services</t>
  </si>
  <si>
    <t>Transportation and storage</t>
  </si>
  <si>
    <t xml:space="preserve"> Telecommunications</t>
  </si>
  <si>
    <t>industrial equipment</t>
  </si>
  <si>
    <t>Real estate</t>
  </si>
  <si>
    <t xml:space="preserve"> Consumer Products</t>
  </si>
  <si>
    <t xml:space="preserve"> Hotels and Tourism</t>
  </si>
  <si>
    <t xml:space="preserve"> Renewable energy</t>
  </si>
  <si>
    <t xml:space="preserve">Food &amp; Beverages </t>
  </si>
  <si>
    <t>Electronic components</t>
  </si>
  <si>
    <t xml:space="preserve"> Chemical </t>
  </si>
  <si>
    <t xml:space="preserve">Textiles </t>
  </si>
  <si>
    <t xml:space="preserve">Aerospace </t>
  </si>
  <si>
    <t>Pharmaceuticals</t>
  </si>
  <si>
    <t>Metals</t>
  </si>
  <si>
    <t>Plastics</t>
  </si>
  <si>
    <t>Consumer electronics</t>
  </si>
  <si>
    <t>Healthcare</t>
  </si>
  <si>
    <t xml:space="preserve"> Other Sectors </t>
  </si>
  <si>
    <t>Sector</t>
  </si>
  <si>
    <t xml:space="preserve">الترتيب  </t>
  </si>
  <si>
    <t xml:space="preserve"> Sector</t>
  </si>
  <si>
    <t>الصناعات الكيمائية</t>
  </si>
  <si>
    <t xml:space="preserve">Chemicals </t>
  </si>
  <si>
    <t xml:space="preserve"> Business Services  </t>
  </si>
  <si>
    <t xml:space="preserve"> Real estate</t>
  </si>
  <si>
    <t xml:space="preserve">Renewable energy </t>
  </si>
  <si>
    <t>الطاقة المتجددة</t>
  </si>
  <si>
    <t xml:space="preserve">النقل والتخزين  </t>
  </si>
  <si>
    <t>Hotels &amp; tourism</t>
  </si>
  <si>
    <t>Transportation and  storage</t>
  </si>
  <si>
    <t xml:space="preserve"> Software and IT services</t>
  </si>
  <si>
    <t xml:space="preserve">البرمجيات وخدمات تكنولوجيا المعلومات </t>
  </si>
  <si>
    <t>Consumer products</t>
  </si>
  <si>
    <t xml:space="preserve">  المنتجات الاستهلاكية</t>
  </si>
  <si>
    <t xml:space="preserve">خدمات الأعمال </t>
  </si>
  <si>
    <t xml:space="preserve">Business services  </t>
  </si>
  <si>
    <t>المنتجات الاستهلاكية</t>
  </si>
  <si>
    <t>العقارات</t>
  </si>
  <si>
    <t>Chemicals</t>
  </si>
  <si>
    <t xml:space="preserve">  Telecommunications</t>
  </si>
  <si>
    <t xml:space="preserve">الاتصالات </t>
  </si>
  <si>
    <t>Textiles</t>
  </si>
  <si>
    <t xml:space="preserve">  النسيج</t>
  </si>
  <si>
    <t xml:space="preserve">Switzerland </t>
  </si>
  <si>
    <t> Lebanon</t>
  </si>
  <si>
    <t>USA</t>
  </si>
  <si>
    <t xml:space="preserve">
Germany
</t>
  </si>
  <si>
    <t>Egypt</t>
  </si>
  <si>
    <t>UK</t>
  </si>
  <si>
    <t xml:space="preserve">Germany
</t>
  </si>
  <si>
    <t>Business services</t>
  </si>
  <si>
    <t> Hotels &amp; tourism</t>
  </si>
  <si>
    <t xml:space="preserve">Software
 &amp; IT services
</t>
  </si>
  <si>
    <t>Financial services</t>
  </si>
  <si>
    <t> Communications</t>
  </si>
  <si>
    <t>Software &amp; IT services</t>
  </si>
  <si>
    <t>Transportation
 &amp; Warehousing</t>
  </si>
  <si>
    <t>Renewable energy</t>
  </si>
  <si>
    <t>Communications</t>
  </si>
  <si>
    <t>ransportation 
&amp; Warehousing</t>
  </si>
  <si>
    <t>القطاع</t>
  </si>
  <si>
    <t xml:space="preserve"> الشركة</t>
  </si>
  <si>
    <t xml:space="preserve"> Company </t>
  </si>
  <si>
    <t>المجموعة الدولية لأماكن العمل (ريجس)</t>
  </si>
  <si>
    <t>إمارتيكوس التعلم</t>
  </si>
  <si>
    <t>دي إتش إل العالمية للشحن</t>
  </si>
  <si>
    <t>أمازون</t>
  </si>
  <si>
    <t xml:space="preserve"> سويسرا</t>
  </si>
  <si>
    <t>فنادق"شتايجنبرجر"</t>
  </si>
  <si>
    <t xml:space="preserve">
ألمانيا
</t>
  </si>
  <si>
    <t>أسبانيا</t>
  </si>
  <si>
    <t>الامارات</t>
  </si>
  <si>
    <t>غلوبال ماركات</t>
  </si>
  <si>
    <t>ريلتي اسييستانت</t>
  </si>
  <si>
    <t xml:space="preserve">500 العالمية </t>
  </si>
  <si>
    <t>أمازون لخدمات الواب</t>
  </si>
  <si>
    <t xml:space="preserve"> للتعلم Cypher</t>
  </si>
  <si>
    <t>أكيونا</t>
  </si>
  <si>
    <t>التميمي وشركاؤه</t>
  </si>
  <si>
    <t>كلود فلاير</t>
  </si>
  <si>
    <t>فيدكس إكسبرس</t>
  </si>
  <si>
    <t>غريفولس</t>
  </si>
  <si>
    <t>لبرمجيات وخدمات تكنولوجيا المعلومات</t>
  </si>
  <si>
    <t>الاتصالات</t>
  </si>
  <si>
    <t xml:space="preserve">Other Companies </t>
  </si>
  <si>
    <t xml:space="preserve">شركات أخرى </t>
  </si>
  <si>
    <t xml:space="preserve"> Company</t>
  </si>
  <si>
    <t>ACME Group (ACME Cleantech Solutions)   </t>
  </si>
  <si>
    <t> Reportage Properties   </t>
  </si>
  <si>
    <t> Steigenberger Hotels   </t>
  </si>
  <si>
    <t> Gulf Development International (GDI)   </t>
  </si>
  <si>
    <t> Acciona   </t>
  </si>
  <si>
    <t> Colonial Chemical   </t>
  </si>
  <si>
    <t> Metito   </t>
  </si>
  <si>
    <t> Vonder Group   </t>
  </si>
  <si>
    <t>مجموعة ACME</t>
  </si>
  <si>
    <t>مجموعة Vonder</t>
  </si>
  <si>
    <t>فنادق شتيجنبرجر</t>
  </si>
  <si>
    <t>الخليج للتنمية الدولية</t>
  </si>
  <si>
    <t>أكسيونا</t>
  </si>
  <si>
    <t>كولونيال للصناعات الكيميائية</t>
  </si>
  <si>
    <t>ماتيتو</t>
  </si>
  <si>
    <t>Czech Republic</t>
  </si>
  <si>
    <t>Saudi Arabia</t>
  </si>
  <si>
    <t>Transportation &amp; Warehousing</t>
  </si>
  <si>
    <t>أبتيف</t>
  </si>
  <si>
    <t>سارايا</t>
  </si>
  <si>
    <t>المغرب</t>
  </si>
  <si>
    <t>لافارج للاسمنت</t>
  </si>
  <si>
    <t xml:space="preserve"> City</t>
  </si>
  <si>
    <t>Number of projects</t>
  </si>
  <si>
    <t>المجموع /</t>
  </si>
  <si>
    <t>المجموع</t>
  </si>
  <si>
    <t xml:space="preserve">النشاط </t>
  </si>
  <si>
    <t xml:space="preserve"> Activity</t>
  </si>
  <si>
    <t>المبيعات والتسويق والدعم</t>
  </si>
  <si>
    <t xml:space="preserve"> Manufacturing</t>
  </si>
  <si>
    <t>التصنيع</t>
  </si>
  <si>
    <t xml:space="preserve">
Providing headquarters
</t>
  </si>
  <si>
    <t xml:space="preserve">توفير المقرات </t>
  </si>
  <si>
    <t xml:space="preserve">الخدمات اللوجستية والتوزيع والنقل </t>
  </si>
  <si>
    <t xml:space="preserve"> Education and Training</t>
  </si>
  <si>
    <t>التعليم والتدريب</t>
  </si>
  <si>
    <t>construction</t>
  </si>
  <si>
    <t xml:space="preserve">الانشاءات </t>
  </si>
  <si>
    <t>Research &amp; Development</t>
  </si>
  <si>
    <t xml:space="preserve"> البحث والتطوير</t>
  </si>
  <si>
    <t xml:space="preserve"> الخدمات والصيانة  </t>
  </si>
  <si>
    <t xml:space="preserve"> Electricity</t>
  </si>
  <si>
    <t>الكهرباء</t>
  </si>
  <si>
    <t xml:space="preserve">Recycling </t>
  </si>
  <si>
    <t xml:space="preserve"> إعادة التدوير</t>
  </si>
  <si>
    <t xml:space="preserve">Technical Support Centre  </t>
  </si>
  <si>
    <t xml:space="preserve"> مراكز الدعم الفني</t>
  </si>
  <si>
    <t xml:space="preserve">Customer Contact Centre </t>
  </si>
  <si>
    <t>مراكز الاتصال مع العملاء</t>
  </si>
  <si>
    <t>Shared Services Centre</t>
  </si>
  <si>
    <t xml:space="preserve">مراكز الخدمات المشتركة </t>
  </si>
  <si>
    <t>خدمات الاعمال</t>
  </si>
  <si>
    <t>المدينة</t>
  </si>
  <si>
    <t xml:space="preserve"> Dubai</t>
  </si>
  <si>
    <t xml:space="preserve">دبي </t>
  </si>
  <si>
    <t>Abu Dhabi</t>
  </si>
  <si>
    <t xml:space="preserve">الدوحة </t>
  </si>
  <si>
    <t>Doha</t>
  </si>
  <si>
    <t>الرياض</t>
  </si>
  <si>
    <t xml:space="preserve">الدار البيضاء </t>
  </si>
  <si>
    <t>طنجة</t>
  </si>
  <si>
    <t>المنامة</t>
  </si>
  <si>
    <t>مسقط</t>
  </si>
  <si>
    <t>الخبر</t>
  </si>
  <si>
    <t>الدمام</t>
  </si>
  <si>
    <t xml:space="preserve"> مدينة 6 أكتوبر</t>
  </si>
  <si>
    <t>الجبيل</t>
  </si>
  <si>
    <t>الجزائر</t>
  </si>
  <si>
    <t>مراكش</t>
  </si>
  <si>
    <t>القاهرة الجديدة</t>
  </si>
  <si>
    <t>الرباط</t>
  </si>
  <si>
    <t>أخرى</t>
  </si>
  <si>
    <t xml:space="preserve">  Other</t>
  </si>
  <si>
    <t>New Cairo</t>
  </si>
  <si>
    <t>Marrakesh</t>
  </si>
  <si>
    <t xml:space="preserve">   Tunis</t>
  </si>
  <si>
    <t xml:space="preserve">  Alger</t>
  </si>
  <si>
    <t xml:space="preserve"> Al Jubail</t>
  </si>
  <si>
    <t>6th of October</t>
  </si>
  <si>
    <t>Dammam</t>
  </si>
  <si>
    <t xml:space="preserve">  Al-Khobar</t>
  </si>
  <si>
    <t>Muscat</t>
  </si>
  <si>
    <t xml:space="preserve"> Manama</t>
  </si>
  <si>
    <t>Tanja</t>
  </si>
  <si>
    <t xml:space="preserve"> Jeddah</t>
  </si>
  <si>
    <t xml:space="preserve">  Sharjah</t>
  </si>
  <si>
    <t>Casablanca</t>
  </si>
  <si>
    <t xml:space="preserve"> Cairo</t>
  </si>
  <si>
    <t xml:space="preserve">  Riyadh</t>
  </si>
  <si>
    <t>قطر</t>
  </si>
  <si>
    <t>Oman</t>
  </si>
  <si>
    <t xml:space="preserve"> Mauritania</t>
  </si>
  <si>
    <t xml:space="preserve"> Iraq</t>
  </si>
  <si>
    <t xml:space="preserve"> Sudan</t>
  </si>
  <si>
    <t xml:space="preserve"> Jordan</t>
  </si>
  <si>
    <t xml:space="preserve">عدد المشاريع/
Number of projects </t>
  </si>
  <si>
    <t>البجرين</t>
  </si>
  <si>
    <t xml:space="preserve"> Tunisia</t>
  </si>
  <si>
    <t xml:space="preserve"> Month</t>
  </si>
  <si>
    <t>الشهر</t>
  </si>
  <si>
    <t>أبريل</t>
  </si>
  <si>
    <t>مايو</t>
  </si>
  <si>
    <t>يونيو</t>
  </si>
  <si>
    <t>يوليو</t>
  </si>
  <si>
    <t>أغسطس</t>
  </si>
  <si>
    <t>سبتمبر</t>
  </si>
  <si>
    <t>أكتوبر</t>
  </si>
  <si>
    <t>نوفمبر</t>
  </si>
  <si>
    <t>ديسمبر</t>
  </si>
  <si>
    <t>January</t>
  </si>
  <si>
    <t>February</t>
  </si>
  <si>
    <t>March</t>
  </si>
  <si>
    <t>April</t>
  </si>
  <si>
    <t>June</t>
  </si>
  <si>
    <t>July</t>
  </si>
  <si>
    <t>August</t>
  </si>
  <si>
    <t>September</t>
  </si>
  <si>
    <t>October</t>
  </si>
  <si>
    <t>November</t>
  </si>
  <si>
    <t>December</t>
  </si>
  <si>
    <t>May</t>
  </si>
  <si>
    <t>Food &amp; Beverages</t>
  </si>
  <si>
    <t>Industrial equipment</t>
  </si>
  <si>
    <t>مأكولات ومشروبات</t>
  </si>
  <si>
    <t>القطاعات الأخرى</t>
  </si>
  <si>
    <t>النسيج</t>
  </si>
  <si>
    <t>المعدات الصناعية</t>
  </si>
  <si>
    <t>Destination City</t>
  </si>
  <si>
    <t>Projects</t>
  </si>
  <si>
    <t>Capex</t>
  </si>
  <si>
    <t>Avg capex</t>
  </si>
  <si>
    <t>Jobs created</t>
  </si>
  <si>
    <t>Avg jobs</t>
  </si>
  <si>
    <t>Companies</t>
  </si>
  <si>
    <t>Dubai</t>
  </si>
  <si>
    <t>Riyadh</t>
  </si>
  <si>
    <t>Cairo</t>
  </si>
  <si>
    <t>Sharjah</t>
  </si>
  <si>
    <t>Jeddah</t>
  </si>
  <si>
    <t>Tangier</t>
  </si>
  <si>
    <t>Manama (Al-Manamah)</t>
  </si>
  <si>
    <t>Al-Khobar</t>
  </si>
  <si>
    <t>6th of October City</t>
  </si>
  <si>
    <t>Al Jubail</t>
  </si>
  <si>
    <t>Algiers</t>
  </si>
  <si>
    <t>Tunis</t>
  </si>
  <si>
    <t>Rabat</t>
  </si>
  <si>
    <t>Ras al Khaimah</t>
  </si>
  <si>
    <t>Cities 22 to 76</t>
  </si>
  <si>
    <t>Not Specified</t>
  </si>
  <si>
    <t>التكلفة الاستثمارية (المليون دولار)
Capex 
(US$ million)</t>
  </si>
  <si>
    <t xml:space="preserve">متوسط الوظائف
Jobs created (Avg) </t>
  </si>
  <si>
    <t xml:space="preserve">متوسط الوظائف
Jobs
 created (Avg) </t>
  </si>
  <si>
    <t>عدد الوظائف
Jobs created</t>
  </si>
  <si>
    <t xml:space="preserve">السنة Year  </t>
  </si>
  <si>
    <t>عدد الشركات
companies</t>
  </si>
  <si>
    <t>عدد المشاريع
number of projects</t>
  </si>
  <si>
    <t xml:space="preserve">عدد المشاريع
Number of projects </t>
  </si>
  <si>
    <t>عدد 
الشركات 
companies</t>
  </si>
  <si>
    <t>أهم الأقاليم المستثمرة في المنطقة العربية خلال عام 2021</t>
  </si>
  <si>
    <t>Region</t>
  </si>
  <si>
    <t>الإقليم</t>
  </si>
  <si>
    <t>أوروبا الغربية</t>
  </si>
  <si>
    <t xml:space="preserve"> أمريكا الشمالية</t>
  </si>
  <si>
    <t>آسيا والمحيط الهادئ</t>
  </si>
  <si>
    <t>Middle East</t>
  </si>
  <si>
    <t>الشرق الأوسط</t>
  </si>
  <si>
    <t xml:space="preserve"> Total &amp;Average</t>
  </si>
  <si>
    <t>المجموع والمتوسط</t>
  </si>
  <si>
    <t>Western Europe
 أوروبا الغربية</t>
  </si>
  <si>
    <t xml:space="preserve"> North Amarica 
 أمريكا الشمالية</t>
  </si>
  <si>
    <t>Middle East
الشرق الأوسط</t>
  </si>
  <si>
    <t xml:space="preserve">
أهم الدول المستثمرة في المنطقة العربية خلال عام 2021</t>
  </si>
  <si>
    <t>الحصة من الإجمالي
 Share of total</t>
  </si>
  <si>
    <t>الحصة من الإجمالي  Share of total</t>
  </si>
  <si>
    <t>Maersk السعودية</t>
  </si>
  <si>
    <t xml:space="preserve">عدد المشاريع
number of projects </t>
  </si>
  <si>
    <t>الامارات
 UAE</t>
  </si>
  <si>
    <t>السعودية
 Saudi Arabia</t>
  </si>
  <si>
    <t>قطر
 Qatar</t>
  </si>
  <si>
    <t>مصر
 Egypt</t>
  </si>
  <si>
    <t>المغرب
 Morocco</t>
  </si>
  <si>
    <t xml:space="preserve"> دول أخرى
other countries</t>
  </si>
  <si>
    <t>الحصة من الإجمالي Share of total</t>
  </si>
  <si>
    <t>أهم القطاعات المستقبلة للمشاريع الأجنبية في الدول العربية لعام 2021</t>
  </si>
  <si>
    <t>عدد الوظائف 
Jobs created</t>
  </si>
  <si>
    <t>خدمات الأعمال
Business Services</t>
  </si>
  <si>
    <t>البرمجيات وخدمات تكنولوجيا المعلومات
Software and IT services</t>
  </si>
  <si>
    <t>الخدمات المالية
Financial Services</t>
  </si>
  <si>
    <t>النقل والتخزين
Transportation and storage</t>
  </si>
  <si>
    <t xml:space="preserve"> الاتصالات
 Telecommunications</t>
  </si>
  <si>
    <t>المعدات الصناعية
Industrial equipment</t>
  </si>
  <si>
    <t>`</t>
  </si>
  <si>
    <t>أهم القطاعات المستقبلة للمشاريع الأجنبية في الدول العربية لعام 2021 
وفقاً لعدد الوظائف الجديدة</t>
  </si>
  <si>
    <t>أهم الأنشطة المستقبلة للمشاريع الأجنبية في المنطقة العربية لعام 2021</t>
  </si>
  <si>
    <t>Logistics, distribution and transportation</t>
  </si>
  <si>
    <t xml:space="preserve">خدمات الاعمال
Business Services
</t>
  </si>
  <si>
    <t>المبيعات والتسويق والدعم
Sales, Marketing
 and Support</t>
  </si>
  <si>
    <t>التصنيع
 Manufacturing</t>
  </si>
  <si>
    <t xml:space="preserve">
توفير المقرات 
Providing headquarters
</t>
  </si>
  <si>
    <t>الخدمات اللوجستية والتوزيع والنقل
 Logistics, distribution and transportation</t>
  </si>
  <si>
    <t xml:space="preserve"> ICT &amp; Internet Infrastructure</t>
  </si>
  <si>
    <t xml:space="preserve"> الأنشطة الأخرى
Other Activities</t>
  </si>
  <si>
    <t>أهم المدن العربية المستقبلة للمشاريع الأجنبية  لعام 2021</t>
  </si>
  <si>
    <t>Undefined</t>
  </si>
  <si>
    <t>Year</t>
  </si>
  <si>
    <t>Total (USD m)</t>
  </si>
  <si>
    <t xml:space="preserve"> التطور الشهري للمشاريع  العربية البينية  لعام 2021</t>
  </si>
  <si>
    <t>أهم القطاعات المستقبلة للمشاريع  العربية البينية خلال عام 2021</t>
  </si>
  <si>
    <t xml:space="preserve">الترتيب
وفقاً لعدد المشاريع </t>
  </si>
  <si>
    <t xml:space="preserve"> العقارات
Real estate</t>
  </si>
  <si>
    <t>خدمات الأعمال
Business services</t>
  </si>
  <si>
    <t xml:space="preserve"> الطاقة المتجددة
Renewable energy</t>
  </si>
  <si>
    <t xml:space="preserve"> الاتصالات
Communications</t>
  </si>
  <si>
    <t>النقل والتخزين
Transportation &amp; Warehousing</t>
  </si>
  <si>
    <t xml:space="preserve">  قطاعات أخرى
Other Sectors </t>
  </si>
  <si>
    <t>الدول العربية المستقبلة  للمشاريع العربية خلال عام 2021</t>
  </si>
  <si>
    <t>الدول العربية المستثمرة في المشاريع البينية خلال عام 2021</t>
  </si>
  <si>
    <t xml:space="preserve">الترتيب
وفقا لعدد المشاريع </t>
  </si>
  <si>
    <t>number of projects</t>
  </si>
  <si>
    <t xml:space="preserve">Year </t>
  </si>
  <si>
    <t>الحصة من الإجمالي
Share of total</t>
  </si>
  <si>
    <t>Investing company</t>
  </si>
  <si>
    <t>Destination country</t>
  </si>
  <si>
    <t>Capital investment</t>
  </si>
  <si>
    <t>Reportage Properties</t>
  </si>
  <si>
    <t>Colonial Chemical</t>
  </si>
  <si>
    <t>Engie (GDF SUEZ) (Gaz de France)</t>
  </si>
  <si>
    <t>Metito</t>
  </si>
  <si>
    <t>Tosyali Algerie</t>
  </si>
  <si>
    <t>Turkey</t>
  </si>
  <si>
    <t>Algeria</t>
  </si>
  <si>
    <t>Masdar</t>
  </si>
  <si>
    <t>Yellow Door Energy</t>
  </si>
  <si>
    <t>Kaykroo</t>
  </si>
  <si>
    <t>Mabanee</t>
  </si>
  <si>
    <t>Pure Harvest</t>
  </si>
  <si>
    <t>iKcon</t>
  </si>
  <si>
    <t>Tunisia</t>
  </si>
  <si>
    <t>Chinguitel</t>
  </si>
  <si>
    <t>Mattel Mauritania (La Mauritano-tunisienne des telecommunications)</t>
  </si>
  <si>
    <t>Project Date</t>
  </si>
  <si>
    <t xml:space="preserve">Source country </t>
  </si>
  <si>
    <t>ACME Group 
(ACME Cleantech Solutions)</t>
  </si>
  <si>
    <t>أهم المشاريع الأجنبية في الدول العربية لعام 2021 وفق التكلفة الاستثمارية</t>
  </si>
  <si>
    <t>Contact:</t>
  </si>
  <si>
    <t>Sales, Marketing and Support</t>
  </si>
  <si>
    <t>Maintenance and service</t>
  </si>
  <si>
    <t>Chief Executive Officer (Saudi Arabia)</t>
  </si>
  <si>
    <t xml:space="preserve"> Rabat</t>
  </si>
  <si>
    <t>Fawaz Al Otaibi</t>
  </si>
  <si>
    <t xml:space="preserve"> Most Important Intra-Arab Projects According to Capex, 2021 </t>
  </si>
  <si>
    <t> Amazon.com </t>
  </si>
  <si>
    <t>الحصة/  Share of total</t>
  </si>
  <si>
    <t>CTP للاستثمار</t>
  </si>
  <si>
    <t>الاجمالي</t>
  </si>
  <si>
    <t>ريبورتاج  العقارية</t>
  </si>
  <si>
    <t>Amazon Web Services(AWS)</t>
  </si>
  <si>
    <t>500 Global  (500 Startups)</t>
  </si>
  <si>
    <t>Steigenberger  Hotels</t>
  </si>
  <si>
    <t>Row Labels</t>
  </si>
  <si>
    <t>Grand Total</t>
  </si>
  <si>
    <t>Sum of Capital investment</t>
  </si>
  <si>
    <t>Sum of Jobs created</t>
  </si>
  <si>
    <t>مشاريع الاستثمار الأجنبي المباشر الجديدة موزعة على الدول العربية  لعام 2021</t>
  </si>
  <si>
    <t xml:space="preserve"> Food &amp;Beverages </t>
  </si>
  <si>
    <t>Count of Project Date</t>
  </si>
  <si>
    <t xml:space="preserve"> الدول العربية المستقبلة للمشاريع الأجنبية 
خلال عام 2021 وفقا لعدد الوظائف الجديدة </t>
  </si>
  <si>
    <t>عدد
 الشركات 
Companies</t>
  </si>
  <si>
    <t>تكنولوجيا المعلومات والاتصالات والإنترنت</t>
  </si>
  <si>
    <t>Western Europe</t>
  </si>
  <si>
    <t>Asia-Pacific</t>
  </si>
  <si>
    <t>North America</t>
  </si>
  <si>
    <t>Emerging Europe</t>
  </si>
  <si>
    <t>Africa</t>
  </si>
  <si>
    <t>Latin America &amp; Caribbean</t>
  </si>
  <si>
    <t>دول اوربا الناشئة</t>
  </si>
  <si>
    <t xml:space="preserve">أفريقيا </t>
  </si>
  <si>
    <t>أمريكا اللاتينية والكاريبي</t>
  </si>
  <si>
    <t>Month</t>
  </si>
  <si>
    <t xml:space="preserve">عدد 
المشاريع
Number
 of
 projects </t>
  </si>
  <si>
    <t xml:space="preserve">أهم الشركات الأجنبية المستثمرة  في الدول العربية خلال عام 2021 
وفقا لعدد الوظائف الجديدة </t>
  </si>
  <si>
    <t xml:space="preserve">أهم الشركات الأجنبية المستثمرة  في الدول العربية خلال عام 2021 
وفقا للتكلفة الاستثمارية </t>
  </si>
  <si>
    <t xml:space="preserve">أهم الشركات الأجنبية المستثمرة  في الدول العربية خلال عام 2021 وفقا لعدد المشاريع </t>
  </si>
  <si>
    <t>LafargeHolcim Maroc
 (Lafarge Ciments)</t>
  </si>
  <si>
    <t>Gulf  Development International (GDI)</t>
  </si>
  <si>
    <t>ACME Group
 (ACME Cleantech Solutions)</t>
  </si>
  <si>
    <t> Engie (GDF SUEZ) 
(Gaz de France)   </t>
  </si>
  <si>
    <t>التكلفة الاستثمارية (المليون دولار)
Capex 
(USD m)</t>
  </si>
  <si>
    <t xml:space="preserve"> التطور الشهري لمشاريع الاستثمار الأجنبي المباشر
 في الدول العربية خلال عام 2021 </t>
  </si>
  <si>
    <t xml:space="preserve"> Asia &amp; Pacific
آسيا والمحيط الهادئ</t>
  </si>
  <si>
    <t xml:space="preserve">التكلفة الاستثمارية   Capex
</t>
  </si>
  <si>
    <t>New FDI projects distributed among Arab countries-year 2021</t>
  </si>
  <si>
    <t>التكلفة الاستثمارية (مليون دولار) 
Capex 
(USD m)</t>
  </si>
  <si>
    <t>Monthly evolution of  FDI projects 
into Arab countries during 2021</t>
  </si>
  <si>
    <t>Others regions
مناطق أخرى</t>
  </si>
  <si>
    <t>The most important regions investing in Arab countries  during 2021</t>
  </si>
  <si>
    <t>Top 10 investing countries  into Arab region
 by number of projects - year 2021</t>
  </si>
  <si>
    <t>Top 10 investing countries  into Arab region
by Capex  - yaer 2021 (USD m)</t>
  </si>
  <si>
    <t xml:space="preserve">Ranking
</t>
  </si>
  <si>
    <t>Ranking by No. of projects</t>
  </si>
  <si>
    <t>Top 10 investing countries  into Arab region 
 by jobs created - year 2021</t>
  </si>
  <si>
    <t>Ranking</t>
  </si>
  <si>
    <t>Most important foreign companies investing
in Arab countries by jobs created-2021</t>
  </si>
  <si>
    <t>Most important foreign companies investing in Arab countries 
by Capex-2021</t>
  </si>
  <si>
    <t>Most important foreign companies investing in Arab countries 
by number of projects-2021</t>
  </si>
  <si>
    <t>عدد المشاريع
Number 
of 
projects</t>
  </si>
  <si>
    <t>Ranking by No.of projects</t>
  </si>
  <si>
    <r>
      <t xml:space="preserve">التكلفة الاستثمارية
</t>
    </r>
    <r>
      <rPr>
        <b/>
        <sz val="10"/>
        <color rgb="FFC00000"/>
        <rFont val="Times New Roman"/>
        <family val="1"/>
      </rPr>
      <t>(مليون دولار)</t>
    </r>
    <r>
      <rPr>
        <b/>
        <sz val="14"/>
        <color rgb="FFC00000"/>
        <rFont val="Times New Roman"/>
        <family val="1"/>
      </rPr>
      <t xml:space="preserve">  
Capex
 (USD m)</t>
    </r>
  </si>
  <si>
    <t xml:space="preserve"> Arab countries receiving FDI 
according to number of projects-2021</t>
  </si>
  <si>
    <t>التكلفة الاستثمارية
(مليون دولار)
Capex
 (USD m)</t>
  </si>
  <si>
    <t>Arab countries receiving FDI
according to jobs created-2021</t>
  </si>
  <si>
    <t>التكلفة الاستثمارية (مليون دولار)
Capex 
(USD m)</t>
  </si>
  <si>
    <t>Most important sectors receiving FD in Arab countries in 2021</t>
  </si>
  <si>
    <t>Top 10 sectors receiving FDI in Arab countries
 according to number of projects-  2021</t>
  </si>
  <si>
    <r>
      <t xml:space="preserve">التكلفة الاستثمارية </t>
    </r>
    <r>
      <rPr>
        <b/>
        <sz val="9"/>
        <color rgb="FFC00000"/>
        <rFont val="Times New Roman"/>
        <family val="1"/>
      </rPr>
      <t>(مليون دولار)</t>
    </r>
    <r>
      <rPr>
        <b/>
        <sz val="11"/>
        <color rgb="FFC00000"/>
        <rFont val="Times New Roman"/>
        <family val="1"/>
      </rPr>
      <t xml:space="preserve">
Capex 
(USD m)</t>
    </r>
  </si>
  <si>
    <t>Top 10 sectors receiving FDI in Arab countries 
according to Capex- 2021</t>
  </si>
  <si>
    <t>Most important sectors receiving FDI  in Arab countries 
according to jobs created in 2021</t>
  </si>
  <si>
    <t>Most important activities  receiving FD in Arab countries in  2021</t>
  </si>
  <si>
    <t>Sectoral distribution of FDI inter- Arab projects -year 2021</t>
  </si>
  <si>
    <t>عدد الوظائف /
 Jobs created</t>
  </si>
  <si>
    <r>
      <t xml:space="preserve">عدد
 الشركات /
</t>
    </r>
    <r>
      <rPr>
        <b/>
        <sz val="10"/>
        <color rgb="FFC00000"/>
        <rFont val="Times New Roman"/>
        <family val="1"/>
      </rPr>
      <t>Companies</t>
    </r>
  </si>
  <si>
    <t>عدد الوظائف 
 Jobs created</t>
  </si>
  <si>
    <t>التكلفة الاستثمارية
 (مليون دولار) 
Capex
  (USD m)</t>
  </si>
  <si>
    <t xml:space="preserve"> Arab countries as destination to Arab projects -year  2021</t>
  </si>
  <si>
    <t>عدد المشاريع
Number of projects</t>
  </si>
  <si>
    <t>عدد
 الشركات
Companies</t>
  </si>
  <si>
    <t xml:space="preserve">السنة
 Year  </t>
  </si>
  <si>
    <t>الإجمالي
Total</t>
  </si>
  <si>
    <t xml:space="preserve">عدد المشاريع/ Number of projects </t>
  </si>
  <si>
    <t>عدد الوظائف / Jobs created</t>
  </si>
  <si>
    <t>التكلفة الاستثمارية (مليون دولار) / Capex 
(USD m)</t>
  </si>
  <si>
    <t>متوسط التكاليف (مليون دولار) /Capex
 (Avg, USD m)</t>
  </si>
  <si>
    <t xml:space="preserve">عدد المشاريع Number of projects </t>
  </si>
  <si>
    <t>عدد الوظائف  Jobs created</t>
  </si>
  <si>
    <t>إنجي غاز فرنسا
 (GDF SUEZ)</t>
  </si>
  <si>
    <r>
      <t xml:space="preserve">عدد الشركات
</t>
    </r>
    <r>
      <rPr>
        <b/>
        <sz val="13"/>
        <color rgb="FFC00000"/>
        <rFont val="Times New Roman"/>
        <family val="1"/>
      </rPr>
      <t>companies</t>
    </r>
  </si>
  <si>
    <t xml:space="preserve">عدد
 المشاريع
Number of projects </t>
  </si>
  <si>
    <t>عدد الوظائف 
 Jobs 
created</t>
  </si>
  <si>
    <t>الحصة 
من الإجمالي  Share 
of total</t>
  </si>
  <si>
    <t>التكلفة الاستثمارية (مليون دولار)
Capex 
(USD  m)</t>
  </si>
  <si>
    <t>Most important Arab cities receiving FDI - 2021</t>
  </si>
  <si>
    <t>عدد الوظائف 
Jobs
created</t>
  </si>
  <si>
    <t>متوسط
 التكاليف
Capex
 (Avg)</t>
  </si>
  <si>
    <t>عدد المشاريع 
Numbers of projctes</t>
  </si>
  <si>
    <t xml:space="preserve"> التطور السنوي للاستثمارات العربية البينية  للفترة 2003-2021 
Inter-Arab FDI projects for 2003-2021</t>
  </si>
  <si>
    <t>عدد المشاريع 
Number of 
projects</t>
  </si>
  <si>
    <t xml:space="preserve"> Arab countries as source of Arab projects -year 2021</t>
  </si>
  <si>
    <t xml:space="preserve">عدد المشاريع/
 Number of projects  </t>
  </si>
  <si>
    <r>
      <t xml:space="preserve">التكلفة الاستثمارية
</t>
    </r>
    <r>
      <rPr>
        <b/>
        <sz val="10"/>
        <color rgb="FFC00000"/>
        <rFont val="Times New Roman"/>
        <family val="1"/>
      </rPr>
      <t xml:space="preserve"> (مليون دولار) </t>
    </r>
    <r>
      <rPr>
        <b/>
        <sz val="10.5"/>
        <color rgb="FFC00000"/>
        <rFont val="Times New Roman"/>
        <family val="1"/>
      </rPr>
      <t xml:space="preserve">
Capex
  (USD m)</t>
    </r>
  </si>
  <si>
    <t>Raning by No. of projects</t>
  </si>
  <si>
    <t xml:space="preserve"> الدول العربية المستقبلة للمشاريع الأجنبية 
خلال عام 2021 وفقا لعدد المشاريع</t>
  </si>
  <si>
    <t>Notes:</t>
  </si>
  <si>
    <t xml:space="preserve">  الملاحظات:</t>
  </si>
  <si>
    <r>
      <rPr>
        <b/>
        <sz val="11"/>
        <color rgb="FFC00000"/>
        <rFont val="Arial"/>
        <family val="2"/>
      </rPr>
      <t>Last Update</t>
    </r>
    <r>
      <rPr>
        <b/>
        <sz val="10"/>
        <color rgb="FFC00000"/>
        <rFont val="Arial"/>
        <family val="2"/>
      </rPr>
      <t xml:space="preserve"> : June 2021
</t>
    </r>
    <r>
      <rPr>
        <b/>
        <sz val="12"/>
        <color rgb="FFC00000"/>
        <rFont val="Arial"/>
        <family val="2"/>
      </rPr>
      <t>آخر تحديث: يونيو</t>
    </r>
    <r>
      <rPr>
        <b/>
        <sz val="11"/>
        <color rgb="FFC00000"/>
        <rFont val="Arial"/>
        <family val="2"/>
      </rPr>
      <t xml:space="preserve"> 2022</t>
    </r>
  </si>
  <si>
    <t xml:space="preserve">المحتوى </t>
  </si>
  <si>
    <t xml:space="preserve">Content </t>
  </si>
  <si>
    <t>قاعدة بيانات اللإستثمار الأجنبي المباشر في الدول العربية-2021</t>
  </si>
  <si>
    <t>Database of FDI in the Arab countries-2021</t>
  </si>
  <si>
    <t>عدد الوظائف / Jobs 
created</t>
  </si>
  <si>
    <t>متوسط التكاليف (مليون دولار) /Capex (Avg, USD m)</t>
  </si>
  <si>
    <r>
      <rPr>
        <b/>
        <sz val="11"/>
        <color theme="1"/>
        <rFont val="Times New Roman"/>
        <family val="1"/>
      </rPr>
      <t>المصدر:</t>
    </r>
    <r>
      <rPr>
        <sz val="11"/>
        <color theme="1"/>
        <rFont val="Times New Roman"/>
        <family val="1"/>
      </rPr>
      <t xml:space="preserve"> قاعدة بيانات fdi Market</t>
    </r>
  </si>
  <si>
    <t>Ranking
 by No of projects</t>
  </si>
  <si>
    <t>The most important investing countries in the Arab region during 2021</t>
  </si>
  <si>
    <t>Ranking by No of projects</t>
  </si>
  <si>
    <t>أهم الشركات الأجنبية المستثمرة  في الدول العربية خلال عام 2021
The most important foreign companies investing in Arab countries-2021</t>
  </si>
  <si>
    <t>التكلفة الاستثمارية (المليون دولار) /
Capex
 (USD m)</t>
  </si>
  <si>
    <t>عدد الوظائف/
Jobs 
created</t>
  </si>
  <si>
    <r>
      <rPr>
        <b/>
        <sz val="11"/>
        <color theme="1"/>
        <rFont val="Times New Roman"/>
        <family val="1"/>
      </rPr>
      <t xml:space="preserve">المصدر: </t>
    </r>
    <r>
      <rPr>
        <sz val="11"/>
        <color theme="1"/>
        <rFont val="Times New Roman"/>
        <family val="1"/>
      </rPr>
      <t>قاعدة بيانات fdi Market</t>
    </r>
  </si>
  <si>
    <t>التكلفة الاستثمارية (المليون دولار) 
Capex
 (USD m)</t>
  </si>
  <si>
    <t>Project date</t>
  </si>
  <si>
    <t xml:space="preserve"> The most important foreign projects in  Arab countries according to Capex, 2021</t>
  </si>
  <si>
    <r>
      <rPr>
        <b/>
        <sz val="11"/>
        <color theme="1"/>
        <rFont val="Times New Roman"/>
        <family val="1"/>
      </rPr>
      <t xml:space="preserve">المصدر: </t>
    </r>
    <r>
      <rPr>
        <sz val="11"/>
        <color theme="1"/>
        <rFont val="Times New Roman"/>
        <family val="1"/>
      </rPr>
      <t>قاعدة بياتات fdi Market</t>
    </r>
  </si>
  <si>
    <t xml:space="preserve"> Arab countries receiving FDI according to Capex-2021</t>
  </si>
  <si>
    <t>عدد المشاريع 
Number of projects</t>
  </si>
  <si>
    <t xml:space="preserve">قطاعات أخرى
 Other Sectors </t>
  </si>
  <si>
    <t xml:space="preserve">   Inter-Arab FDI projects by month- 2021 </t>
  </si>
  <si>
    <t xml:space="preserve"> التطور السنوي لمشاريع الاستثمار الأجنبي المباشر في الدول العربية للفترة 2003-2021 /Evolution of FDI projects into Arab countries  from 2003 to 2021</t>
  </si>
  <si>
    <t xml:space="preserve"> التطور الشهري لمشاريع الاستثمار الأجنبي المباشر  في الدول العربية خلال عام 2021 /Monthly evolution of  FDI projects into Arab countries during 2021</t>
  </si>
  <si>
    <t>أهم الأقاليم المستثمرة في المنطقة العربية خلال عام 2021/The most important regions investing in Arab countries  during 2021</t>
  </si>
  <si>
    <t>أهم الدول المستثمرة في المنطقة العربية خلال عام 2021/The most important investing countries in the Arab region during 2021</t>
  </si>
  <si>
    <t>أهم الدول المستثمرة في المنطقة العربية خلال عام 2021 وفقاً لعدد المشاريع/Top 10 investing countries  into Arab region  by number of projects - year 2021</t>
  </si>
  <si>
    <t>أهم الدول المستثمرة في المنطقة العربية خلال عام 2021 وفقاً للتكلفة الاستثمارية (بالمليون دولار)/Top 10 investing countries  into Arab region by Capex  - yaer 2021 (USD m)</t>
  </si>
  <si>
    <t>أهم الدول المستثمرة في المنطقة العربية خلال عام 2021 وفقاً لعدد الوظائف الجديدة /Top 10 investing countries  into Arab region by jobs created - year 2021</t>
  </si>
  <si>
    <t>أهم الشركات الأجنبية المستثمرة  في الدول العربية خلال عام 2021/The most important foreign companies investing in Arab countries-2021</t>
  </si>
  <si>
    <t>أهم الشركات الأجنبية المستثمرة  في الدول العربية خلال عام 2021 وفقا لعدد المشاريع /Most important foreign companies investing in Arab countries by number of projects-2021</t>
  </si>
  <si>
    <t>أهم الشركات الأجنبية المستثمرة  في الدول العربية خلال عام 2021 وفقا للتكلفة الاستثمارية / Most important foreign companies investing in Arab countries by Capex-2021</t>
  </si>
  <si>
    <t>أهم الشركات الأجنبية المستثمرة  في الدول العربية خلال عام 2021 وفقا لعدد الوظائف الجديدة /Most important foreign companies investing in Arab countries by jobs created-2021</t>
  </si>
  <si>
    <t>أهم المشاريع الأجنبية في الدول العربية لعام 2021 وفق التكلفة الاستثمارية/The most important foreign projects in  Arab countries according to Capex, 2021</t>
  </si>
  <si>
    <t>مشاريع الاستثمار الأجنبي المباشر الجديدة موزعة على الدول العربية  لعام 2021/New FDI projects distributed among Arab countries-year 2021</t>
  </si>
  <si>
    <t xml:space="preserve">الدول العربية المستقبلة للمشاريع الأجنبية خلال عام 2021 وفقا لعدد المشاريعArab countries receiving FDI according to number of projects-2021  
</t>
  </si>
  <si>
    <t>الدول العربية المستقبلة للمشاريع الأجنبية خلال عام 2021 وفقا لعدد الوظائف الجديدة/Arab countries receiving FDI according to jobs created-2021</t>
  </si>
  <si>
    <t>أهم المدن العربية المستقبلة للمشاريع الأجنبية  لعام 2021/Most important Arab cities receiving FDI - 2021</t>
  </si>
  <si>
    <t>أهم القطاعات المستقبلة للمشاريع الأجنبية في الدول العربية لعام 2021/Most important sectors receiving FD in Arab countries in 2021</t>
  </si>
  <si>
    <t>أهم القطاعات المستقبلة للمشاريع الأجنبية في الدول العربية لعام 2021 وفقاً لعدد لمشاريع/Top 10 sectors receiving FDI in Arab countries according to number of projects-  2021</t>
  </si>
  <si>
    <t>أهم القطاعات المستقبلة للمشاريع الأجنبية في الدول العربية لعام 2021 وفقا للتكلفة الاستثمارية/Top 10 sectors receiving FDI in Arab countries according to Capex- 2021</t>
  </si>
  <si>
    <t>أهم القطاعات المستقبلة للمشاريع الأجنبية في الدول العربية لعام 2021 وفقاً لعدد الوظائف الجديدة/Most important sectors receiving FDI  in Arab countries according to jobs created in 2021</t>
  </si>
  <si>
    <t>أهم الأنشطة المستقبلة للمشاريع الأجنبية في المنطقة العربية لعام 2021/Most important activities  receiving FD in Arab countries in  2021</t>
  </si>
  <si>
    <t>إشارات الاستثمار في الدول العربية خلال الربع الأول من عام 2022/Investment signals in Arab countries  Q1 2023</t>
  </si>
  <si>
    <t>التطور السنوي للاستثمارات العربية البينية  للفترة 2003-2021/Inter-Arab FDI projects for 2003-2021</t>
  </si>
  <si>
    <t xml:space="preserve"> التطور الشهري للمشاريع  العربية البينية  لعام 2021/ Inter-Arab FDI projects by month- 2021</t>
  </si>
  <si>
    <t>أهم القطاعات المستقبلة للمشاريع  العربية البينية خلال عام 2021/Sectoral distribution of FDI inter- Arab projects -year 2021</t>
  </si>
  <si>
    <t>الدول العربية المستقبلة  للمشاريع العربية خلال عام 2021/Arab countries as destination to Arab projects -year  2021</t>
  </si>
  <si>
    <t>الدول العربية المستثمرة في المشاريع البينية خلال عام 2021/Arab countries as source of Arab projects -year 2021</t>
  </si>
  <si>
    <t>*  كل الجداول جاهزة للطباعة</t>
  </si>
  <si>
    <t>* All tables are ready for printing</t>
  </si>
  <si>
    <t>العودة للقائمة الرئيسية</t>
  </si>
  <si>
    <t xml:space="preserve">Back to Index </t>
  </si>
  <si>
    <t xml:space="preserve"> التطور السنوي لمشاريع الاستثمار الأجنبي المباشر
 في الدول العربية للفترة 2003-2021 
Evolution of FDI projects 
into Arab countries from 2003 to 2021 </t>
  </si>
  <si>
    <t>أهم الدول المستثمرة في المنطقة العربية
خلال عام 2021 وفقاً لعدد المشاريع</t>
  </si>
  <si>
    <t>أهم الدول المستثمرة في المنطقة العربية 
خلال عام 2021 وفقاً لعدد الوظائف الجديدة</t>
  </si>
  <si>
    <t>أهم القطاعات المستقبلة للمشاريع الأجنبية في الدول العربية
 لعام 2021 وفقاً لعدد لمشاريع</t>
  </si>
  <si>
    <t>أهم القطاعات المستقبلة للمشاريع الأجنبية في الدول العربية 
لعام 2021 وفقا للتكلفة الاستثمارية</t>
  </si>
  <si>
    <t>أهم الدول المستثمرة في المنطقة العربية
 خلال عام 2021 وفقاً للتكلفة الاستثمارية (بالمليون دولار)</t>
  </si>
  <si>
    <t xml:space="preserve"> الدول العربية المستقبلة للمشاريع الأجنبية 
خلال عام 2021 وفقا للتكلفة الاستثمارية</t>
  </si>
  <si>
    <t>أهم المشاريع العربية البينية لعام 2021 وفق التكلفة الاستثمارية</t>
  </si>
  <si>
    <t>الدول العربية المستقبلة للمشاريع الأجنبية خلال عام 2021 وفقا للتكلفة الاستثمارية/ Arab countries receiving FDI according to Capex-2021</t>
  </si>
  <si>
    <t>إشارات الاستثمار في الدول العربية خلال الربع الأول من عام 2022
Investment signals in Arab countries  Q1 2022</t>
  </si>
  <si>
    <r>
      <rPr>
        <b/>
        <sz val="18"/>
        <rFont val="Times New Roman"/>
        <family val="1"/>
      </rPr>
      <t xml:space="preserve">
1. مصادر البيانات :</t>
    </r>
    <r>
      <rPr>
        <sz val="10"/>
        <rFont val="Arial"/>
        <family val="2"/>
      </rPr>
      <t xml:space="preserve">
</t>
    </r>
    <r>
      <rPr>
        <sz val="14"/>
        <rFont val="Times New Roman"/>
        <family val="1"/>
      </rPr>
      <t xml:space="preserve"> </t>
    </r>
    <r>
      <rPr>
        <sz val="16"/>
        <rFont val="Times New Roman"/>
        <family val="1"/>
      </rPr>
      <t>تم الاعتماد بشكل أساسي على قاعدة بيانات مشاريع الاستثمار الأجنبي في العالم FDI Markets والصادرة عن مؤسسة الفايننشال تايمز العالمية، لرصد مشاريع الاستثمار الأجنبي المباشر ومشاريع الاستثمار العربي البيني في الدول العربية خلال العام 2021</t>
    </r>
    <r>
      <rPr>
        <sz val="10"/>
        <rFont val="Arial"/>
        <family val="2"/>
      </rPr>
      <t xml:space="preserve">
</t>
    </r>
    <r>
      <rPr>
        <b/>
        <sz val="18"/>
        <rFont val="Times New Roman"/>
        <family val="1"/>
      </rPr>
      <t xml:space="preserve">
2. المحتوى :
</t>
    </r>
    <r>
      <rPr>
        <sz val="16"/>
        <rFont val="Times New Roman"/>
        <family val="1"/>
      </rPr>
      <t xml:space="preserve">
تحتوي قاعدة البيانات على 28 جدولا لرصد مشاريع الاسثتمار الأجنبي المباشر  في الدول العربية خلال عام 2021 بالمقارنة بعام 2020، ومشاريع الاستثمار العربي البيني وفقا لعدد المشاريع والتكلفة الاستثمارية والشركات المنفذة وعدد الوظائف الناتجة عن تلك المشاريع، بجانب بيانات حول اشارات الاستثمار في الدول العربية  المرصودة خلال الربع الاول من عام 2022.
</t>
    </r>
    <r>
      <rPr>
        <sz val="14"/>
        <rFont val="Times New Roman"/>
        <family val="1"/>
      </rPr>
      <t xml:space="preserve">
</t>
    </r>
    <r>
      <rPr>
        <sz val="10"/>
        <rFont val="Arial"/>
        <family val="2"/>
      </rPr>
      <t xml:space="preserve">
</t>
    </r>
  </si>
  <si>
    <r>
      <t xml:space="preserve">
</t>
    </r>
    <r>
      <rPr>
        <b/>
        <sz val="18"/>
        <rFont val="Times New Roman"/>
        <family val="1"/>
      </rPr>
      <t>1. Data sources</t>
    </r>
    <r>
      <rPr>
        <sz val="10"/>
        <rFont val="Times New Roman"/>
        <family val="1"/>
      </rPr>
      <t xml:space="preserve">:
</t>
    </r>
    <r>
      <rPr>
        <sz val="14"/>
        <rFont val="Times New Roman"/>
        <family val="1"/>
      </rPr>
      <t xml:space="preserve">Mainly based on the FDI Markets base, issued by the Financial Times International, was mainly relied upon to monitor foreign direct investment projects and inter-Arab investment projects in Arab countries during the year 2021, in addition to the UNCTAD database to monitor inflows and outflows of FDI into Arab countries.
</t>
    </r>
    <r>
      <rPr>
        <sz val="13"/>
        <rFont val="Times New Roman"/>
        <family val="1"/>
      </rPr>
      <t xml:space="preserve">
</t>
    </r>
    <r>
      <rPr>
        <b/>
        <sz val="18"/>
        <rFont val="Times New Roman"/>
        <family val="1"/>
      </rPr>
      <t>2. Content:</t>
    </r>
    <r>
      <rPr>
        <sz val="10"/>
        <rFont val="Times New Roman"/>
        <family val="1"/>
      </rPr>
      <t xml:space="preserve">
</t>
    </r>
    <r>
      <rPr>
        <sz val="13"/>
        <rFont val="Times New Roman"/>
        <family val="1"/>
      </rPr>
      <t xml:space="preserve">
</t>
    </r>
    <r>
      <rPr>
        <sz val="14"/>
        <rFont val="Times New Roman"/>
        <family val="1"/>
      </rPr>
      <t xml:space="preserve">The database contains 36 tables to monitor FDI projects in the Arab countries during 2021 compared to 2020, and inter-Arab investment projects according to the number of projects, Capex, the implementing companies and the number of jobs created,In addition to monitoring investment signals in Arab countries during Q1-2022. </t>
    </r>
    <r>
      <rPr>
        <sz val="10"/>
        <rFont val="Times New Roman"/>
        <family val="1"/>
      </rPr>
      <t xml:space="preserve">
</t>
    </r>
  </si>
  <si>
    <t>قاعدة بيانات مشاريع الإستثمار الأجنبي المباشر في الدول العربية-2021</t>
  </si>
  <si>
    <t>Database of FDI Projects in the Arab countries-2021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</si>
</sst>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0.0%"/>
    <numFmt numFmtId="166" formatCode="[$-409]mmm\-yy;@"/>
    <numFmt numFmtId="167" formatCode="0.0"/>
    <numFmt numFmtId="168" formatCode="0.0000000000000%"/>
    <numFmt numFmtId="169" formatCode="0.000000000000%"/>
    <numFmt numFmtId="170" formatCode="#,###.0"/>
    <numFmt numFmtId="171" formatCode="#,##0.0"/>
    <numFmt numFmtId="172" formatCode="0.0000"/>
    <numFmt numFmtId="173" formatCode="[$-409]mmmm\-yy;@"/>
    <numFmt numFmtId="174" formatCode="0.000%"/>
  </numFmts>
  <fonts count="72">
    <font>
      <sz val="11"/>
      <color theme="1"/>
      <name val="Calibri"/>
      <family val="2"/>
      <scheme val="minor"/>
    </font>
    <font>
      <sz val="11"/>
      <color theme="1"/>
      <name val="Times New Roman"/>
      <family val="2"/>
    </font>
    <font>
      <sz val="11"/>
      <color theme="1"/>
      <name val="Times New Roman"/>
      <family val="1"/>
    </font>
    <font>
      <b/>
      <sz val="14"/>
      <color theme="0"/>
      <name val="Times New Roman"/>
      <family val="1"/>
    </font>
    <font>
      <sz val="12"/>
      <color theme="1"/>
      <name val="Times New Roman"/>
      <family val="1"/>
    </font>
    <font>
      <b/>
      <sz val="16"/>
      <color theme="0"/>
      <name val="Times New Roman"/>
      <family val="1"/>
    </font>
    <font>
      <b/>
      <sz val="18"/>
      <color theme="0"/>
      <name val="Times New Roman"/>
      <family val="1"/>
    </font>
    <font>
      <b/>
      <sz val="12"/>
      <color rgb="FFC00000"/>
      <name val="Times New Roman"/>
      <family val="1"/>
    </font>
    <font>
      <b/>
      <sz val="11"/>
      <color rgb="FFC00000"/>
      <name val="Times New Roman"/>
      <family val="1"/>
    </font>
    <font>
      <b/>
      <sz val="11"/>
      <color theme="1"/>
      <name val="Times New Roman"/>
      <family val="1"/>
    </font>
    <font>
      <sz val="10"/>
      <name val="Arial"/>
      <family val="2"/>
    </font>
    <font>
      <u/>
      <sz val="10"/>
      <color theme="10"/>
      <name val="Arial"/>
      <family val="2"/>
    </font>
    <font>
      <u/>
      <sz val="11"/>
      <color theme="10"/>
      <name val="Times New Roman"/>
      <family val="2"/>
    </font>
    <font>
      <sz val="11"/>
      <color theme="1"/>
      <name val="Calibri"/>
      <family val="2"/>
      <scheme val="minor"/>
    </font>
    <font>
      <sz val="10"/>
      <color theme="1"/>
      <name val="Times New Roman"/>
      <family val="1"/>
    </font>
    <font>
      <sz val="11"/>
      <color theme="1"/>
      <name val="فهة"/>
    </font>
    <font>
      <sz val="10"/>
      <color theme="1"/>
      <name val="فهة"/>
    </font>
    <font>
      <b/>
      <sz val="22"/>
      <color theme="0"/>
      <name val="Times New Roman"/>
      <family val="1"/>
    </font>
    <font>
      <sz val="16"/>
      <color theme="1"/>
      <name val="Times New Roman"/>
      <family val="1"/>
    </font>
    <font>
      <sz val="18"/>
      <color theme="1"/>
      <name val="Times New Roman"/>
      <family val="1"/>
    </font>
    <font>
      <sz val="10"/>
      <color theme="0"/>
      <name val="Verdana"/>
      <family val="2"/>
    </font>
    <font>
      <sz val="10"/>
      <color theme="1"/>
      <name val="Verdana"/>
      <family val="2"/>
    </font>
    <font>
      <b/>
      <sz val="12"/>
      <color theme="0"/>
      <name val="Times New Roman"/>
      <family val="1"/>
    </font>
    <font>
      <b/>
      <sz val="10"/>
      <color rgb="FFC00000"/>
      <name val="Times New Roman"/>
      <family val="1"/>
    </font>
    <font>
      <b/>
      <sz val="13"/>
      <color theme="0"/>
      <name val="Times New Roman"/>
      <family val="1"/>
    </font>
    <font>
      <b/>
      <sz val="10.5"/>
      <color rgb="FFC00000"/>
      <name val="Times New Roman"/>
      <family val="1"/>
    </font>
    <font>
      <b/>
      <sz val="10"/>
      <color theme="1"/>
      <name val="Times New Roman"/>
      <family val="1"/>
    </font>
    <font>
      <sz val="16"/>
      <color rgb="FFBD0729"/>
      <name val="Times New Roman"/>
      <family val="1"/>
    </font>
    <font>
      <sz val="12"/>
      <color theme="1"/>
      <name val="Calibri"/>
      <family val="2"/>
      <scheme val="minor"/>
    </font>
    <font>
      <sz val="9"/>
      <color rgb="FF333333"/>
      <name val="Verdana"/>
      <family val="2"/>
    </font>
    <font>
      <b/>
      <sz val="9"/>
      <color rgb="FF333333"/>
      <name val="Verdana"/>
      <family val="2"/>
    </font>
    <font>
      <u/>
      <sz val="11"/>
      <color theme="10"/>
      <name val="Calibri"/>
      <family val="2"/>
      <scheme val="minor"/>
    </font>
    <font>
      <sz val="14"/>
      <color theme="1"/>
      <name val="Times New Roman"/>
      <family val="1"/>
    </font>
    <font>
      <b/>
      <sz val="12"/>
      <color theme="1"/>
      <name val="Times New Roman"/>
      <family val="1"/>
    </font>
    <font>
      <sz val="12"/>
      <color rgb="FF000000"/>
      <name val="Times New Roman"/>
      <family val="1"/>
    </font>
    <font>
      <sz val="13"/>
      <color theme="1"/>
      <name val="Times New Roman"/>
      <family val="1"/>
    </font>
    <font>
      <b/>
      <sz val="15"/>
      <color theme="0"/>
      <name val="Times New Roman"/>
      <family val="1"/>
    </font>
    <font>
      <b/>
      <sz val="14"/>
      <color rgb="FFC00000"/>
      <name val="Times New Roman"/>
      <family val="1"/>
    </font>
    <font>
      <b/>
      <sz val="20"/>
      <color theme="0"/>
      <name val="Times New Roman"/>
      <family val="1"/>
    </font>
    <font>
      <sz val="14"/>
      <color rgb="FF000000"/>
      <name val="Roboto"/>
    </font>
    <font>
      <b/>
      <sz val="11"/>
      <color theme="0"/>
      <name val="Times New Roman"/>
      <family val="1"/>
    </font>
    <font>
      <sz val="11"/>
      <color rgb="FFFF0000"/>
      <name val="Times New Roman"/>
      <family val="1"/>
    </font>
    <font>
      <b/>
      <sz val="9"/>
      <color rgb="FFC00000"/>
      <name val="Times New Roman"/>
      <family val="1"/>
    </font>
    <font>
      <b/>
      <sz val="15"/>
      <color rgb="FFC00000"/>
      <name val="Times New Roman"/>
      <family val="1"/>
    </font>
    <font>
      <b/>
      <sz val="13"/>
      <color rgb="FFC00000"/>
      <name val="Times New Roman"/>
      <family val="1"/>
    </font>
    <font>
      <b/>
      <sz val="9.5"/>
      <color rgb="FFC00000"/>
      <name val="Times New Roman"/>
      <family val="1"/>
    </font>
    <font>
      <b/>
      <sz val="18"/>
      <color theme="1"/>
      <name val="Times New Roman"/>
      <family val="1"/>
    </font>
    <font>
      <sz val="10"/>
      <name val="Times New Roman"/>
      <family val="1"/>
    </font>
    <font>
      <b/>
      <sz val="18"/>
      <name val="Times New Roman"/>
      <family val="1"/>
    </font>
    <font>
      <sz val="14"/>
      <name val="Times New Roman"/>
      <family val="1"/>
    </font>
    <font>
      <sz val="13"/>
      <name val="Times New Roman"/>
      <family val="1"/>
    </font>
    <font>
      <sz val="10"/>
      <name val="Arial"/>
      <family val="1"/>
    </font>
    <font>
      <sz val="16"/>
      <name val="Times New Roman"/>
      <family val="1"/>
    </font>
    <font>
      <b/>
      <sz val="18"/>
      <color rgb="FFC00000"/>
      <name val="Times New Roman"/>
      <family val="1"/>
    </font>
    <font>
      <sz val="14"/>
      <color rgb="FFC00000"/>
      <name val="Times New Roman"/>
      <family val="1"/>
    </font>
    <font>
      <sz val="18"/>
      <color rgb="FFFF0000"/>
      <name val="Times New Roman"/>
      <family val="1"/>
    </font>
    <font>
      <b/>
      <sz val="10"/>
      <color rgb="FFC00000"/>
      <name val="Arial"/>
      <family val="2"/>
    </font>
    <font>
      <b/>
      <sz val="11"/>
      <color rgb="FFC00000"/>
      <name val="Arial"/>
      <family val="2"/>
    </font>
    <font>
      <b/>
      <sz val="12"/>
      <color rgb="FFC00000"/>
      <name val="Arial"/>
      <family val="2"/>
    </font>
    <font>
      <b/>
      <sz val="20"/>
      <name val="Times New Roman"/>
      <family val="1"/>
    </font>
    <font>
      <sz val="11"/>
      <name val="Times New Roman"/>
      <family val="1"/>
    </font>
    <font>
      <sz val="11"/>
      <color theme="0"/>
      <name val="Calibri"/>
      <family val="2"/>
      <scheme val="minor"/>
    </font>
    <font>
      <sz val="12"/>
      <color theme="0"/>
      <name val="Arial"/>
      <family val="2"/>
    </font>
    <font>
      <sz val="12"/>
      <color theme="0"/>
      <name val="Calibri"/>
      <family val="2"/>
      <scheme val="minor"/>
    </font>
    <font>
      <sz val="11"/>
      <color theme="0"/>
      <name val="Times New Roman"/>
      <family val="1"/>
    </font>
    <font>
      <sz val="10"/>
      <color theme="0"/>
      <name val="Times New Roman"/>
      <family val="1"/>
    </font>
    <font>
      <b/>
      <sz val="10"/>
      <color theme="0"/>
      <name val="Times New Roman"/>
      <family val="1"/>
    </font>
    <font>
      <sz val="8"/>
      <name val="Calibri"/>
      <family val="2"/>
      <scheme val="minor"/>
    </font>
    <font>
      <b/>
      <sz val="12"/>
      <name val="Times New Roman"/>
      <family val="1"/>
    </font>
    <font>
      <b/>
      <i/>
      <sz val="14"/>
      <color theme="1"/>
      <name val="Times New Roman"/>
      <family val="1"/>
    </font>
    <font>
      <b/>
      <i/>
      <sz val="14"/>
      <name val="Times New Roman"/>
      <family val="1"/>
    </font>
    <font>
      <sz val="12"/>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EEEEE"/>
        <bgColor indexed="64"/>
      </patternFill>
    </fill>
    <fill>
      <patternFill patternType="solid">
        <fgColor rgb="FF801D1D"/>
        <bgColor indexed="64"/>
      </patternFill>
    </fill>
    <fill>
      <patternFill patternType="solid">
        <fgColor rgb="FFCCCCCC"/>
        <bgColor indexed="64"/>
      </patternFill>
    </fill>
    <fill>
      <patternFill patternType="solid">
        <fgColor theme="2" tint="-0.499984740745262"/>
        <bgColor indexed="64"/>
      </patternFill>
    </fill>
  </fills>
  <borders count="36">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theme="0"/>
      </left>
      <right style="medium">
        <color theme="0"/>
      </right>
      <top style="medium">
        <color theme="0"/>
      </top>
      <bottom style="medium">
        <color theme="0"/>
      </bottom>
      <diagonal/>
    </border>
    <border>
      <left style="thick">
        <color rgb="FFDDDDDD"/>
      </left>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11">
    <xf numFmtId="0" fontId="0"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9" fontId="13" fillId="0" borderId="0" applyFont="0" applyFill="0" applyBorder="0" applyAlignment="0" applyProtection="0"/>
    <xf numFmtId="0" fontId="31" fillId="0" borderId="0" applyNumberFormat="0" applyFill="0" applyBorder="0" applyAlignment="0" applyProtection="0"/>
    <xf numFmtId="0" fontId="10" fillId="0" borderId="0"/>
    <xf numFmtId="0" fontId="13" fillId="0" borderId="0"/>
    <xf numFmtId="9" fontId="1" fillId="0" borderId="0" applyFont="0" applyFill="0" applyBorder="0" applyAlignment="0" applyProtection="0"/>
    <xf numFmtId="0" fontId="1" fillId="0" borderId="0"/>
    <xf numFmtId="1" fontId="10" fillId="0" borderId="0"/>
  </cellStyleXfs>
  <cellXfs count="482">
    <xf numFmtId="0" fontId="0" fillId="0" borderId="0" xfId="0"/>
    <xf numFmtId="0" fontId="2" fillId="0" borderId="0" xfId="0" applyFont="1"/>
    <xf numFmtId="0" fontId="7" fillId="5"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applyBorder="1"/>
    <xf numFmtId="0" fontId="2" fillId="3" borderId="0" xfId="0" applyFont="1" applyFill="1" applyBorder="1" applyAlignment="1">
      <alignment horizontal="center" vertical="center"/>
    </xf>
    <xf numFmtId="3" fontId="2" fillId="3" borderId="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8" fillId="5" borderId="0" xfId="0" applyFont="1" applyFill="1" applyBorder="1" applyAlignment="1">
      <alignment horizontal="center" vertical="center" wrapText="1"/>
    </xf>
    <xf numFmtId="0" fontId="2" fillId="0" borderId="0" xfId="0" applyFont="1" applyAlignment="1">
      <alignment horizontal="left"/>
    </xf>
    <xf numFmtId="1" fontId="2" fillId="3" borderId="0" xfId="0" applyNumberFormat="1" applyFont="1" applyFill="1" applyBorder="1" applyAlignment="1">
      <alignment horizontal="center" vertical="center"/>
    </xf>
    <xf numFmtId="3" fontId="2" fillId="4" borderId="0" xfId="0" applyNumberFormat="1"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0" xfId="0" applyFont="1" applyFill="1" applyBorder="1" applyAlignment="1">
      <alignment horizontal="center" vertical="center"/>
    </xf>
    <xf numFmtId="0" fontId="2" fillId="0" borderId="0" xfId="0" applyFont="1" applyAlignment="1">
      <alignment readingOrder="2"/>
    </xf>
    <xf numFmtId="0" fontId="4" fillId="0" borderId="0" xfId="0" applyFont="1"/>
    <xf numFmtId="3" fontId="2" fillId="0" borderId="0" xfId="0" applyNumberFormat="1" applyFont="1" applyBorder="1"/>
    <xf numFmtId="0" fontId="15" fillId="0" borderId="0" xfId="0" applyFont="1" applyAlignment="1">
      <alignment horizontal="center" vertical="center" wrapText="1"/>
    </xf>
    <xf numFmtId="0" fontId="16" fillId="4"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2" fillId="4" borderId="0" xfId="0" applyFont="1" applyFill="1" applyBorder="1" applyAlignment="1">
      <alignment horizontal="center" vertical="center"/>
    </xf>
    <xf numFmtId="0" fontId="14" fillId="4" borderId="0" xfId="0" applyFont="1" applyFill="1" applyBorder="1" applyAlignment="1">
      <alignment horizontal="center" vertical="center" wrapText="1"/>
    </xf>
    <xf numFmtId="0" fontId="0" fillId="0" borderId="0" xfId="0" applyAlignment="1">
      <alignment horizontal="center"/>
    </xf>
    <xf numFmtId="3" fontId="2" fillId="0" borderId="0" xfId="0" applyNumberFormat="1" applyFont="1"/>
    <xf numFmtId="1" fontId="2" fillId="0" borderId="0" xfId="0" applyNumberFormat="1" applyFont="1" applyBorder="1"/>
    <xf numFmtId="0" fontId="18" fillId="0" borderId="0" xfId="0" applyFont="1"/>
    <xf numFmtId="1" fontId="0" fillId="0" borderId="0" xfId="0" applyNumberFormat="1"/>
    <xf numFmtId="167" fontId="0" fillId="0" borderId="0" xfId="0" applyNumberFormat="1"/>
    <xf numFmtId="0" fontId="2" fillId="4" borderId="0" xfId="0" applyFont="1" applyFill="1" applyBorder="1" applyAlignment="1">
      <alignment horizontal="center" vertical="center"/>
    </xf>
    <xf numFmtId="165" fontId="2" fillId="0" borderId="0" xfId="0" applyNumberFormat="1" applyFont="1"/>
    <xf numFmtId="168" fontId="2" fillId="0" borderId="0" xfId="0" applyNumberFormat="1" applyFont="1"/>
    <xf numFmtId="167" fontId="2" fillId="0" borderId="0" xfId="0" applyNumberFormat="1" applyFont="1"/>
    <xf numFmtId="165" fontId="2" fillId="0" borderId="0" xfId="4" applyNumberFormat="1" applyFont="1"/>
    <xf numFmtId="1" fontId="2" fillId="0" borderId="0" xfId="0" applyNumberFormat="1" applyFont="1"/>
    <xf numFmtId="0" fontId="19" fillId="0" borderId="0" xfId="0" applyFont="1" applyAlignment="1">
      <alignment horizontal="center"/>
    </xf>
    <xf numFmtId="169" fontId="2" fillId="0" borderId="0" xfId="0" applyNumberFormat="1" applyFont="1"/>
    <xf numFmtId="0" fontId="20" fillId="8" borderId="0" xfId="0" applyFont="1" applyFill="1" applyAlignment="1">
      <alignment vertical="center" wrapText="1"/>
    </xf>
    <xf numFmtId="0" fontId="20" fillId="8" borderId="0" xfId="0" applyFont="1" applyFill="1" applyAlignment="1">
      <alignment horizontal="center" vertical="center" wrapText="1"/>
    </xf>
    <xf numFmtId="0" fontId="21" fillId="7" borderId="0" xfId="0" applyFont="1" applyFill="1" applyAlignment="1">
      <alignment vertical="center" wrapText="1"/>
    </xf>
    <xf numFmtId="170" fontId="21" fillId="7" borderId="0" xfId="0" applyNumberFormat="1" applyFont="1" applyFill="1" applyAlignment="1">
      <alignment horizontal="center" vertical="center" wrapText="1"/>
    </xf>
    <xf numFmtId="164" fontId="21" fillId="9" borderId="0" xfId="0" applyNumberFormat="1" applyFont="1" applyFill="1" applyAlignment="1">
      <alignment horizontal="center" vertical="center" wrapText="1"/>
    </xf>
    <xf numFmtId="0" fontId="21" fillId="4" borderId="0" xfId="0" applyFont="1" applyFill="1" applyAlignment="1">
      <alignment vertical="center" wrapText="1"/>
    </xf>
    <xf numFmtId="170" fontId="21" fillId="4" borderId="0" xfId="0" applyNumberFormat="1" applyFont="1" applyFill="1" applyAlignment="1">
      <alignment horizontal="center" vertical="center" wrapText="1"/>
    </xf>
    <xf numFmtId="0" fontId="21" fillId="9" borderId="0" xfId="0" applyFont="1" applyFill="1" applyAlignment="1">
      <alignment vertical="center" wrapText="1"/>
    </xf>
    <xf numFmtId="164" fontId="2" fillId="0" borderId="0" xfId="0" applyNumberFormat="1" applyFont="1"/>
    <xf numFmtId="170" fontId="21" fillId="9" borderId="0" xfId="0" applyNumberFormat="1" applyFont="1" applyFill="1" applyAlignment="1">
      <alignment horizontal="center" vertical="center" wrapText="1"/>
    </xf>
    <xf numFmtId="164" fontId="21" fillId="7" borderId="0" xfId="0" applyNumberFormat="1" applyFont="1" applyFill="1" applyAlignment="1">
      <alignment horizontal="center" vertical="center" wrapText="1"/>
    </xf>
    <xf numFmtId="164" fontId="21" fillId="4" borderId="0" xfId="0" applyNumberFormat="1" applyFont="1" applyFill="1" applyAlignment="1">
      <alignment horizontal="center" vertical="center" wrapText="1"/>
    </xf>
    <xf numFmtId="167" fontId="21" fillId="4" borderId="0" xfId="0" applyNumberFormat="1" applyFont="1" applyFill="1" applyAlignment="1">
      <alignment horizontal="center" vertical="center" wrapText="1"/>
    </xf>
    <xf numFmtId="167" fontId="21" fillId="7" borderId="0" xfId="0" applyNumberFormat="1" applyFont="1" applyFill="1" applyAlignment="1">
      <alignment horizontal="center" vertical="center" wrapText="1"/>
    </xf>
    <xf numFmtId="171" fontId="2" fillId="0" borderId="0" xfId="0" applyNumberFormat="1" applyFont="1"/>
    <xf numFmtId="0" fontId="2" fillId="4" borderId="0" xfId="0" applyFont="1" applyFill="1" applyBorder="1" applyAlignment="1">
      <alignment horizontal="center" vertical="center" wrapText="1"/>
    </xf>
    <xf numFmtId="0" fontId="0" fillId="0" borderId="0" xfId="0" applyAlignment="1">
      <alignment horizontal="center" vertical="center"/>
    </xf>
    <xf numFmtId="9" fontId="0" fillId="0" borderId="0" xfId="4" applyFont="1"/>
    <xf numFmtId="0" fontId="23" fillId="5" borderId="0" xfId="0" applyFont="1" applyFill="1" applyBorder="1" applyAlignment="1">
      <alignment horizontal="center" vertical="center" wrapText="1"/>
    </xf>
    <xf numFmtId="0" fontId="2" fillId="4" borderId="0" xfId="0" applyFont="1" applyFill="1" applyBorder="1" applyAlignment="1">
      <alignment horizontal="center" vertical="center"/>
    </xf>
    <xf numFmtId="0" fontId="4" fillId="3" borderId="0" xfId="0" applyFont="1" applyFill="1" applyBorder="1" applyAlignment="1">
      <alignment horizontal="center" vertical="center" wrapText="1"/>
    </xf>
    <xf numFmtId="9" fontId="2" fillId="0" borderId="0" xfId="4" applyFont="1"/>
    <xf numFmtId="9" fontId="2" fillId="0" borderId="0" xfId="0" applyNumberFormat="1" applyFont="1"/>
    <xf numFmtId="167" fontId="2" fillId="0" borderId="0" xfId="0" applyNumberFormat="1" applyFont="1" applyBorder="1"/>
    <xf numFmtId="0" fontId="2" fillId="0" borderId="0" xfId="0" applyFont="1" applyAlignment="1">
      <alignment wrapText="1"/>
    </xf>
    <xf numFmtId="0" fontId="25" fillId="5" borderId="0" xfId="0" applyFont="1" applyFill="1" applyBorder="1" applyAlignment="1">
      <alignment horizontal="center" vertical="center" wrapText="1"/>
    </xf>
    <xf numFmtId="3" fontId="14" fillId="4" borderId="0" xfId="0" applyNumberFormat="1" applyFont="1" applyFill="1" applyBorder="1" applyAlignment="1">
      <alignment horizontal="center" vertical="center" wrapText="1"/>
    </xf>
    <xf numFmtId="3" fontId="14" fillId="3" borderId="0" xfId="0" applyNumberFormat="1" applyFont="1" applyFill="1" applyBorder="1" applyAlignment="1">
      <alignment horizontal="center" vertical="center" wrapText="1"/>
    </xf>
    <xf numFmtId="9" fontId="22" fillId="6" borderId="7" xfId="4" applyFont="1" applyFill="1" applyBorder="1" applyAlignment="1">
      <alignment horizontal="center" vertical="center"/>
    </xf>
    <xf numFmtId="0" fontId="14" fillId="4" borderId="0" xfId="0" applyFont="1" applyFill="1" applyBorder="1" applyAlignment="1">
      <alignment horizontal="center" vertical="center"/>
    </xf>
    <xf numFmtId="0" fontId="27" fillId="0" borderId="0" xfId="0" applyFont="1" applyAlignment="1">
      <alignment horizontal="center" vertical="center" readingOrder="2"/>
    </xf>
    <xf numFmtId="0" fontId="28" fillId="0" borderId="0" xfId="0" applyFont="1"/>
    <xf numFmtId="165" fontId="4" fillId="4" borderId="0" xfId="4" applyNumberFormat="1" applyFont="1" applyFill="1" applyBorder="1" applyAlignment="1">
      <alignment horizontal="center" vertical="center"/>
    </xf>
    <xf numFmtId="0" fontId="4" fillId="3" borderId="0" xfId="0" applyFont="1" applyFill="1" applyBorder="1" applyAlignment="1">
      <alignment horizontal="center" vertical="center"/>
    </xf>
    <xf numFmtId="165" fontId="4" fillId="3" borderId="0" xfId="4" applyNumberFormat="1" applyFont="1" applyFill="1" applyBorder="1" applyAlignment="1">
      <alignment horizontal="center" vertical="center"/>
    </xf>
    <xf numFmtId="173" fontId="14" fillId="4" borderId="0" xfId="0" applyNumberFormat="1" applyFont="1" applyFill="1" applyBorder="1" applyAlignment="1">
      <alignment horizontal="center" vertical="center" wrapText="1"/>
    </xf>
    <xf numFmtId="173" fontId="14" fillId="3" borderId="0" xfId="0" applyNumberFormat="1" applyFont="1" applyFill="1" applyBorder="1" applyAlignment="1">
      <alignment horizontal="center" vertical="center" wrapText="1"/>
    </xf>
    <xf numFmtId="0" fontId="32" fillId="0" borderId="0" xfId="0" applyFont="1"/>
    <xf numFmtId="167" fontId="32" fillId="0" borderId="0" xfId="0" applyNumberFormat="1" applyFont="1"/>
    <xf numFmtId="0" fontId="30" fillId="0" borderId="10" xfId="0" applyFont="1" applyBorder="1" applyAlignment="1">
      <alignment horizontal="left" vertical="center" wrapText="1"/>
    </xf>
    <xf numFmtId="0" fontId="29" fillId="0" borderId="10" xfId="0" applyFont="1" applyBorder="1" applyAlignment="1">
      <alignment horizontal="left" vertical="center" wrapText="1"/>
    </xf>
    <xf numFmtId="167" fontId="33" fillId="4" borderId="0" xfId="0" applyNumberFormat="1" applyFont="1" applyFill="1" applyAlignment="1">
      <alignment horizontal="center" vertical="center" wrapText="1"/>
    </xf>
    <xf numFmtId="3" fontId="4" fillId="4" borderId="0" xfId="0"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165" fontId="4" fillId="4" borderId="0" xfId="4" applyNumberFormat="1" applyFont="1" applyFill="1" applyBorder="1" applyAlignment="1">
      <alignment horizontal="center" vertical="center" wrapText="1"/>
    </xf>
    <xf numFmtId="165" fontId="4" fillId="3" borderId="0" xfId="4" applyNumberFormat="1" applyFont="1" applyFill="1" applyBorder="1" applyAlignment="1">
      <alignment horizontal="center" vertical="center" wrapText="1"/>
    </xf>
    <xf numFmtId="172" fontId="2" fillId="0" borderId="0" xfId="0" applyNumberFormat="1" applyFont="1" applyAlignment="1">
      <alignment wrapText="1"/>
    </xf>
    <xf numFmtId="167" fontId="4" fillId="4" borderId="0" xfId="0" applyNumberFormat="1" applyFont="1" applyFill="1" applyBorder="1" applyAlignment="1">
      <alignment horizontal="center" vertical="center" wrapText="1"/>
    </xf>
    <xf numFmtId="167" fontId="4" fillId="3" borderId="0" xfId="0" applyNumberFormat="1" applyFont="1" applyFill="1" applyBorder="1" applyAlignment="1">
      <alignment horizontal="center" vertical="center" wrapText="1"/>
    </xf>
    <xf numFmtId="167" fontId="4" fillId="4" borderId="0" xfId="0" applyNumberFormat="1" applyFont="1" applyFill="1" applyBorder="1" applyAlignment="1">
      <alignment horizontal="center" vertical="center"/>
    </xf>
    <xf numFmtId="167" fontId="4" fillId="3" borderId="0" xfId="0" applyNumberFormat="1" applyFont="1" applyFill="1" applyBorder="1" applyAlignment="1">
      <alignment horizontal="center" vertical="center"/>
    </xf>
    <xf numFmtId="0" fontId="4" fillId="3" borderId="0" xfId="0" applyFont="1" applyFill="1" applyBorder="1" applyAlignment="1">
      <alignment horizontal="center" vertical="center" wrapText="1" readingOrder="2"/>
    </xf>
    <xf numFmtId="1" fontId="4" fillId="4" borderId="0" xfId="0" applyNumberFormat="1" applyFont="1" applyFill="1" applyBorder="1" applyAlignment="1">
      <alignment horizontal="center" vertical="center"/>
    </xf>
    <xf numFmtId="1" fontId="4" fillId="3" borderId="0" xfId="0"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34" fillId="0" borderId="0" xfId="0" applyFont="1" applyAlignment="1">
      <alignment horizontal="left" vertical="center"/>
    </xf>
    <xf numFmtId="1" fontId="35" fillId="4" borderId="0" xfId="0" applyNumberFormat="1" applyFont="1" applyFill="1" applyBorder="1" applyAlignment="1">
      <alignment horizontal="center" vertical="center"/>
    </xf>
    <xf numFmtId="167" fontId="35" fillId="4" borderId="0" xfId="0" applyNumberFormat="1" applyFont="1" applyFill="1" applyBorder="1" applyAlignment="1">
      <alignment horizontal="center" vertical="center"/>
    </xf>
    <xf numFmtId="1" fontId="35" fillId="3" borderId="0" xfId="0" applyNumberFormat="1" applyFont="1" applyFill="1" applyBorder="1" applyAlignment="1">
      <alignment horizontal="center" vertical="center"/>
    </xf>
    <xf numFmtId="167" fontId="35" fillId="3" borderId="0" xfId="0" applyNumberFormat="1" applyFont="1" applyFill="1" applyBorder="1" applyAlignment="1">
      <alignment horizontal="center" vertical="center"/>
    </xf>
    <xf numFmtId="0" fontId="35" fillId="3" borderId="0" xfId="0" applyFont="1" applyFill="1" applyBorder="1" applyAlignment="1">
      <alignment horizontal="center" vertical="center" wrapText="1"/>
    </xf>
    <xf numFmtId="0" fontId="4" fillId="4" borderId="0" xfId="0" applyFont="1" applyFill="1" applyBorder="1" applyAlignment="1">
      <alignment vertical="center"/>
    </xf>
    <xf numFmtId="165" fontId="4" fillId="4" borderId="0" xfId="4" applyNumberFormat="1"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vertical="center" wrapText="1"/>
    </xf>
    <xf numFmtId="165" fontId="4" fillId="3" borderId="0" xfId="4" applyNumberFormat="1" applyFont="1" applyFill="1" applyBorder="1" applyAlignment="1">
      <alignment vertical="center"/>
    </xf>
    <xf numFmtId="167" fontId="32" fillId="4" borderId="0" xfId="0" applyNumberFormat="1" applyFont="1" applyFill="1" applyBorder="1" applyAlignment="1">
      <alignment horizontal="center" vertical="center"/>
    </xf>
    <xf numFmtId="167" fontId="32" fillId="3" borderId="0" xfId="0" applyNumberFormat="1" applyFont="1" applyFill="1" applyBorder="1" applyAlignment="1">
      <alignment horizontal="center" vertical="center"/>
    </xf>
    <xf numFmtId="1" fontId="32" fillId="4" borderId="0" xfId="0" applyNumberFormat="1" applyFont="1" applyFill="1" applyBorder="1" applyAlignment="1">
      <alignment horizontal="center" vertical="center"/>
    </xf>
    <xf numFmtId="1" fontId="32" fillId="3" borderId="0" xfId="0" applyNumberFormat="1" applyFont="1" applyFill="1" applyBorder="1" applyAlignment="1">
      <alignment horizontal="center" vertical="center"/>
    </xf>
    <xf numFmtId="3" fontId="0" fillId="0" borderId="0" xfId="0" applyNumberFormat="1"/>
    <xf numFmtId="1" fontId="22" fillId="6" borderId="7" xfId="0" applyNumberFormat="1" applyFont="1" applyFill="1" applyBorder="1" applyAlignment="1">
      <alignment horizontal="center" vertical="center"/>
    </xf>
    <xf numFmtId="165" fontId="28" fillId="0" borderId="0" xfId="4" applyNumberFormat="1" applyFont="1"/>
    <xf numFmtId="0" fontId="4"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35" fillId="3" borderId="0" xfId="0" applyFont="1" applyFill="1" applyBorder="1" applyAlignment="1">
      <alignment horizontal="center" vertical="center"/>
    </xf>
    <xf numFmtId="9" fontId="2" fillId="0" borderId="0" xfId="4" applyNumberFormat="1" applyFont="1"/>
    <xf numFmtId="1" fontId="18" fillId="4" borderId="0" xfId="0" applyNumberFormat="1" applyFont="1" applyFill="1" applyBorder="1" applyAlignment="1">
      <alignment horizontal="center" vertical="center"/>
    </xf>
    <xf numFmtId="167" fontId="18" fillId="4" borderId="0" xfId="0" applyNumberFormat="1" applyFont="1" applyFill="1" applyBorder="1" applyAlignment="1">
      <alignment horizontal="center" vertical="center"/>
    </xf>
    <xf numFmtId="1" fontId="18" fillId="3" borderId="0" xfId="0" applyNumberFormat="1" applyFont="1" applyFill="1" applyBorder="1" applyAlignment="1">
      <alignment horizontal="center" vertical="center"/>
    </xf>
    <xf numFmtId="167" fontId="18" fillId="3" borderId="0" xfId="0" applyNumberFormat="1" applyFont="1" applyFill="1" applyBorder="1" applyAlignment="1">
      <alignment horizontal="center" vertical="center"/>
    </xf>
    <xf numFmtId="0" fontId="37" fillId="5" borderId="0"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8" fillId="5" borderId="5" xfId="0" applyFont="1" applyFill="1" applyBorder="1" applyAlignment="1">
      <alignment horizontal="center" vertical="center" wrapText="1"/>
    </xf>
    <xf numFmtId="3" fontId="3" fillId="6" borderId="7" xfId="0" applyNumberFormat="1" applyFont="1" applyFill="1" applyBorder="1" applyAlignment="1">
      <alignment horizontal="center" vertical="center"/>
    </xf>
    <xf numFmtId="9" fontId="3" fillId="6" borderId="7" xfId="4" applyFont="1" applyFill="1" applyBorder="1" applyAlignment="1">
      <alignment horizontal="center" vertical="center"/>
    </xf>
    <xf numFmtId="0" fontId="7" fillId="5" borderId="5" xfId="0" applyFont="1" applyFill="1" applyBorder="1" applyAlignment="1">
      <alignment horizontal="center" vertical="center" wrapText="1"/>
    </xf>
    <xf numFmtId="174" fontId="4" fillId="3" borderId="0" xfId="4" applyNumberFormat="1" applyFont="1" applyFill="1" applyBorder="1" applyAlignment="1">
      <alignment horizontal="center" vertical="center"/>
    </xf>
    <xf numFmtId="174" fontId="4" fillId="4" borderId="0" xfId="4" applyNumberFormat="1" applyFont="1" applyFill="1" applyBorder="1" applyAlignment="1">
      <alignment horizontal="center" vertical="center"/>
    </xf>
    <xf numFmtId="0" fontId="18" fillId="4" borderId="0" xfId="0" applyFont="1" applyFill="1" applyBorder="1" applyAlignment="1">
      <alignment horizontal="center" vertical="center" wrapText="1"/>
    </xf>
    <xf numFmtId="9" fontId="18" fillId="4" borderId="0" xfId="4" applyNumberFormat="1" applyFont="1" applyFill="1" applyBorder="1" applyAlignment="1">
      <alignment horizontal="center" vertical="center"/>
    </xf>
    <xf numFmtId="0" fontId="18" fillId="3" borderId="0" xfId="0" applyFont="1" applyFill="1" applyBorder="1" applyAlignment="1">
      <alignment horizontal="center" vertical="center" wrapText="1"/>
    </xf>
    <xf numFmtId="9" fontId="18" fillId="3" borderId="0" xfId="4" applyNumberFormat="1" applyFont="1" applyFill="1" applyBorder="1" applyAlignment="1">
      <alignment horizontal="center" vertical="center"/>
    </xf>
    <xf numFmtId="0" fontId="39" fillId="0" borderId="0" xfId="0" applyFont="1"/>
    <xf numFmtId="165" fontId="0" fillId="0" borderId="0" xfId="0" applyNumberFormat="1"/>
    <xf numFmtId="0" fontId="41" fillId="0" borderId="0" xfId="0" applyFont="1"/>
    <xf numFmtId="10" fontId="0" fillId="0" borderId="0" xfId="4" applyNumberFormat="1" applyFont="1"/>
    <xf numFmtId="167" fontId="28" fillId="0" borderId="0" xfId="0" applyNumberFormat="1" applyFont="1"/>
    <xf numFmtId="1" fontId="32" fillId="0" borderId="0" xfId="0" applyNumberFormat="1" applyFont="1"/>
    <xf numFmtId="9" fontId="32" fillId="0" borderId="0" xfId="4" applyFont="1"/>
    <xf numFmtId="9" fontId="32" fillId="0" borderId="0" xfId="0" applyNumberFormat="1" applyFont="1"/>
    <xf numFmtId="1" fontId="3" fillId="6" borderId="7" xfId="0" applyNumberFormat="1" applyFont="1" applyFill="1" applyBorder="1" applyAlignment="1">
      <alignment horizontal="center" vertical="center"/>
    </xf>
    <xf numFmtId="2" fontId="0" fillId="0" borderId="0" xfId="0" applyNumberFormat="1"/>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5" fillId="5" borderId="15"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24" fillId="6" borderId="17" xfId="0" applyFont="1" applyFill="1" applyBorder="1" applyAlignment="1">
      <alignment horizontal="center" vertical="center" wrapText="1"/>
    </xf>
    <xf numFmtId="9" fontId="24" fillId="6" borderId="17" xfId="4" applyFont="1" applyFill="1" applyBorder="1" applyAlignment="1">
      <alignment horizontal="center" vertical="center" wrapText="1"/>
    </xf>
    <xf numFmtId="0" fontId="22" fillId="6" borderId="17" xfId="0" applyFont="1" applyFill="1" applyBorder="1" applyAlignment="1">
      <alignment horizontal="center" vertical="center"/>
    </xf>
    <xf numFmtId="9" fontId="22" fillId="6" borderId="17" xfId="4" applyFont="1" applyFill="1" applyBorder="1" applyAlignment="1">
      <alignment horizontal="center" vertical="center"/>
    </xf>
    <xf numFmtId="0" fontId="2" fillId="4" borderId="14" xfId="0" applyFont="1" applyFill="1" applyBorder="1" applyAlignment="1">
      <alignment horizontal="center" vertical="center" wrapText="1"/>
    </xf>
    <xf numFmtId="165" fontId="2" fillId="4" borderId="0" xfId="4" applyNumberFormat="1"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165" fontId="2" fillId="3" borderId="0" xfId="4"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0" fontId="42" fillId="5" borderId="14"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32" fillId="4" borderId="0" xfId="0" applyFont="1" applyFill="1" applyBorder="1" applyAlignment="1">
      <alignment horizontal="center" vertical="center" wrapText="1"/>
    </xf>
    <xf numFmtId="165" fontId="32" fillId="4" borderId="0" xfId="4" applyNumberFormat="1" applyFont="1" applyFill="1" applyBorder="1" applyAlignment="1">
      <alignment horizontal="center" vertical="center" wrapText="1"/>
    </xf>
    <xf numFmtId="0" fontId="32" fillId="3" borderId="0" xfId="0" applyFont="1" applyFill="1" applyBorder="1" applyAlignment="1">
      <alignment horizontal="center" vertical="center" wrapText="1"/>
    </xf>
    <xf numFmtId="165" fontId="32" fillId="3" borderId="0" xfId="4" applyNumberFormat="1" applyFont="1" applyFill="1" applyBorder="1" applyAlignment="1">
      <alignment horizontal="center" vertical="center" wrapText="1"/>
    </xf>
    <xf numFmtId="165" fontId="18" fillId="3" borderId="0" xfId="4" applyNumberFormat="1" applyFont="1" applyFill="1" applyBorder="1" applyAlignment="1">
      <alignment horizontal="center" vertical="center"/>
    </xf>
    <xf numFmtId="165" fontId="18" fillId="4" borderId="0" xfId="4" applyNumberFormat="1" applyFont="1" applyFill="1" applyBorder="1" applyAlignment="1">
      <alignment horizontal="center" vertical="center"/>
    </xf>
    <xf numFmtId="0" fontId="23" fillId="5" borderId="14" xfId="0" applyFont="1" applyFill="1" applyBorder="1" applyAlignment="1">
      <alignment horizontal="center" vertical="center" wrapText="1"/>
    </xf>
    <xf numFmtId="0" fontId="43" fillId="5" borderId="0" xfId="0" applyFont="1" applyFill="1" applyBorder="1" applyAlignment="1">
      <alignment horizontal="center" vertical="center" wrapText="1"/>
    </xf>
    <xf numFmtId="0" fontId="10" fillId="0" borderId="0" xfId="6"/>
    <xf numFmtId="0" fontId="46" fillId="0" borderId="0" xfId="6" applyFont="1"/>
    <xf numFmtId="0" fontId="46" fillId="0" borderId="0" xfId="6" applyFont="1" applyAlignment="1">
      <alignment horizontal="center"/>
    </xf>
    <xf numFmtId="0" fontId="47" fillId="0" borderId="23" xfId="6" applyFont="1" applyBorder="1" applyAlignment="1">
      <alignment horizontal="center" vertical="center" wrapText="1"/>
    </xf>
    <xf numFmtId="0" fontId="51" fillId="0" borderId="23" xfId="6" applyFont="1" applyBorder="1" applyAlignment="1">
      <alignment horizontal="center" vertical="top" wrapText="1" readingOrder="2"/>
    </xf>
    <xf numFmtId="0" fontId="53" fillId="0" borderId="24" xfId="6" applyFont="1" applyBorder="1" applyAlignment="1">
      <alignment horizontal="center" vertical="center" wrapText="1"/>
    </xf>
    <xf numFmtId="0" fontId="54" fillId="0" borderId="25" xfId="6" applyFont="1" applyBorder="1" applyAlignment="1">
      <alignment horizontal="center" vertical="center" wrapText="1" readingOrder="1"/>
    </xf>
    <xf numFmtId="0" fontId="54" fillId="0" borderId="25" xfId="6" applyFont="1" applyBorder="1" applyAlignment="1">
      <alignment horizontal="center" vertical="center" wrapText="1" readingOrder="2"/>
    </xf>
    <xf numFmtId="0" fontId="55" fillId="0" borderId="0" xfId="6" applyFont="1" applyAlignment="1">
      <alignment horizontal="right" wrapText="1"/>
    </xf>
    <xf numFmtId="0" fontId="61" fillId="0" borderId="0" xfId="0" applyFont="1" applyAlignment="1">
      <alignment wrapText="1"/>
    </xf>
    <xf numFmtId="165" fontId="61" fillId="0" borderId="0" xfId="4" applyNumberFormat="1" applyFont="1"/>
    <xf numFmtId="0" fontId="61" fillId="0" borderId="0" xfId="0" applyFont="1"/>
    <xf numFmtId="167" fontId="61" fillId="0" borderId="0" xfId="0" applyNumberFormat="1" applyFont="1"/>
    <xf numFmtId="9" fontId="61" fillId="0" borderId="0" xfId="4" applyFont="1"/>
    <xf numFmtId="0" fontId="61" fillId="0" borderId="0" xfId="0" applyFont="1" applyAlignment="1">
      <alignment horizontal="center"/>
    </xf>
    <xf numFmtId="0" fontId="63" fillId="0" borderId="0" xfId="0" applyFont="1"/>
    <xf numFmtId="0" fontId="62" fillId="0" borderId="9" xfId="0" applyFont="1" applyFill="1" applyBorder="1" applyAlignment="1">
      <alignment horizontal="center" vertical="center" wrapText="1"/>
    </xf>
    <xf numFmtId="0" fontId="61" fillId="0" borderId="0" xfId="0" applyFont="1" applyFill="1"/>
    <xf numFmtId="0" fontId="63" fillId="0" borderId="0" xfId="0" applyFont="1" applyFill="1"/>
    <xf numFmtId="1" fontId="66" fillId="0" borderId="0" xfId="0" applyNumberFormat="1" applyFont="1" applyFill="1" applyAlignment="1">
      <alignment horizontal="center" vertical="center" wrapText="1"/>
    </xf>
    <xf numFmtId="0" fontId="66" fillId="0" borderId="0" xfId="0" applyFont="1" applyFill="1" applyAlignment="1">
      <alignment horizontal="center" vertical="center" wrapText="1"/>
    </xf>
    <xf numFmtId="1" fontId="65" fillId="0" borderId="0" xfId="0" applyNumberFormat="1" applyFont="1" applyFill="1" applyAlignment="1">
      <alignment horizontal="center" vertical="center" wrapText="1"/>
    </xf>
    <xf numFmtId="0" fontId="65" fillId="0" borderId="0" xfId="0" applyFont="1" applyFill="1" applyAlignment="1">
      <alignment horizontal="center" vertical="center" wrapText="1"/>
    </xf>
    <xf numFmtId="0" fontId="2" fillId="0" borderId="0" xfId="0" applyFont="1" applyAlignment="1">
      <alignment horizontal="left" wrapText="1"/>
    </xf>
    <xf numFmtId="0" fontId="65" fillId="0" borderId="0" xfId="0" applyFont="1" applyFill="1" applyBorder="1" applyAlignment="1">
      <alignment horizontal="center" vertical="center" wrapText="1"/>
    </xf>
    <xf numFmtId="9" fontId="64" fillId="0" borderId="0" xfId="4" applyFont="1" applyFill="1"/>
    <xf numFmtId="9" fontId="2" fillId="0" borderId="0" xfId="4" applyFont="1" applyFill="1"/>
    <xf numFmtId="0" fontId="64" fillId="0" borderId="0" xfId="0" applyFont="1" applyFill="1"/>
    <xf numFmtId="0" fontId="2" fillId="0" borderId="0" xfId="0" applyFont="1" applyFill="1"/>
    <xf numFmtId="9" fontId="64" fillId="0" borderId="0" xfId="0" applyNumberFormat="1" applyFont="1" applyFill="1"/>
    <xf numFmtId="0" fontId="64" fillId="0" borderId="0" xfId="0" applyFont="1" applyFill="1" applyBorder="1" applyAlignment="1">
      <alignment horizontal="center" vertical="center" wrapText="1"/>
    </xf>
    <xf numFmtId="165" fontId="64" fillId="0" borderId="0" xfId="4" applyNumberFormat="1" applyFont="1" applyFill="1" applyBorder="1" applyAlignment="1">
      <alignment horizontal="center" vertical="center"/>
    </xf>
    <xf numFmtId="0" fontId="64" fillId="0" borderId="0" xfId="0" applyFont="1" applyFill="1" applyAlignment="1">
      <alignment wrapText="1"/>
    </xf>
    <xf numFmtId="165" fontId="64" fillId="0" borderId="0" xfId="0" applyNumberFormat="1" applyFont="1" applyFill="1"/>
    <xf numFmtId="167" fontId="61" fillId="0" borderId="0" xfId="0" applyNumberFormat="1" applyFont="1" applyFill="1" applyAlignment="1">
      <alignment horizontal="center" vertical="center"/>
    </xf>
    <xf numFmtId="167" fontId="61" fillId="0" borderId="0" xfId="0" applyNumberFormat="1" applyFont="1" applyFill="1"/>
    <xf numFmtId="167" fontId="64" fillId="0" borderId="0" xfId="0" applyNumberFormat="1" applyFont="1" applyFill="1" applyBorder="1" applyAlignment="1">
      <alignment horizontal="center" vertical="center"/>
    </xf>
    <xf numFmtId="0" fontId="47" fillId="0" borderId="0" xfId="0" applyFont="1" applyFill="1" applyBorder="1" applyAlignment="1">
      <alignment horizontal="center" vertical="center" wrapText="1"/>
    </xf>
    <xf numFmtId="9" fontId="60" fillId="0" borderId="0" xfId="4" applyFont="1" applyFill="1"/>
    <xf numFmtId="0" fontId="47" fillId="0" borderId="0" xfId="0" applyFont="1" applyFill="1" applyBorder="1" applyAlignment="1">
      <alignment horizontal="center" vertical="center"/>
    </xf>
    <xf numFmtId="0" fontId="60" fillId="0" borderId="0" xfId="0" applyFont="1" applyFill="1"/>
    <xf numFmtId="9" fontId="60" fillId="0" borderId="0" xfId="0" applyNumberFormat="1" applyFont="1" applyFill="1"/>
    <xf numFmtId="165" fontId="61" fillId="0" borderId="0" xfId="4" applyNumberFormat="1" applyFont="1" applyFill="1"/>
    <xf numFmtId="0" fontId="64" fillId="0" borderId="0" xfId="0" applyFont="1" applyFill="1" applyBorder="1"/>
    <xf numFmtId="1" fontId="2" fillId="4" borderId="0" xfId="0" applyNumberFormat="1" applyFont="1" applyFill="1" applyBorder="1" applyAlignment="1">
      <alignment horizontal="center" vertical="center"/>
    </xf>
    <xf numFmtId="0" fontId="14" fillId="4" borderId="0" xfId="0" applyFont="1" applyFill="1" applyBorder="1" applyAlignment="1">
      <alignment horizontal="center" vertical="center" wrapText="1"/>
    </xf>
    <xf numFmtId="0" fontId="32" fillId="4" borderId="0" xfId="0" applyFont="1" applyFill="1" applyBorder="1" applyAlignment="1">
      <alignment horizontal="center" vertical="center"/>
    </xf>
    <xf numFmtId="0" fontId="32" fillId="3"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3" fontId="2" fillId="4" borderId="0" xfId="0" applyNumberFormat="1" applyFont="1" applyFill="1" applyBorder="1" applyAlignment="1">
      <alignment horizontal="center" vertical="center"/>
    </xf>
    <xf numFmtId="0" fontId="22" fillId="10" borderId="0" xfId="0" applyFont="1" applyFill="1" applyAlignment="1">
      <alignment horizontal="center"/>
    </xf>
    <xf numFmtId="0" fontId="22" fillId="10" borderId="0" xfId="0" applyFont="1" applyFill="1" applyAlignment="1">
      <alignment horizontal="center" vertical="center"/>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164" fontId="4" fillId="4" borderId="31" xfId="0" applyNumberFormat="1" applyFont="1" applyFill="1" applyBorder="1" applyAlignment="1">
      <alignment horizontal="center" vertical="center" wrapText="1"/>
    </xf>
    <xf numFmtId="1" fontId="4" fillId="4" borderId="0" xfId="0" applyNumberFormat="1" applyFont="1" applyFill="1" applyBorder="1" applyAlignment="1">
      <alignment horizontal="center" vertical="center" wrapText="1"/>
    </xf>
    <xf numFmtId="164" fontId="4" fillId="4" borderId="0" xfId="0" applyNumberFormat="1" applyFont="1" applyFill="1" applyBorder="1" applyAlignment="1">
      <alignment horizontal="center" vertical="center" wrapText="1"/>
    </xf>
    <xf numFmtId="0" fontId="4" fillId="4" borderId="32" xfId="0" applyFont="1" applyFill="1" applyBorder="1" applyAlignment="1">
      <alignment horizontal="center" vertical="center" wrapText="1"/>
    </xf>
    <xf numFmtId="164" fontId="4" fillId="3" borderId="31"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wrapText="1"/>
    </xf>
    <xf numFmtId="0" fontId="4" fillId="3" borderId="32" xfId="0" applyFont="1" applyFill="1" applyBorder="1" applyAlignment="1">
      <alignment horizontal="center" vertical="center" wrapText="1"/>
    </xf>
    <xf numFmtId="164" fontId="33" fillId="4" borderId="31" xfId="0" applyNumberFormat="1" applyFont="1" applyFill="1" applyBorder="1" applyAlignment="1">
      <alignment horizontal="center" vertical="center" wrapText="1"/>
    </xf>
    <xf numFmtId="1" fontId="33" fillId="4" borderId="0" xfId="0" applyNumberFormat="1" applyFont="1" applyFill="1" applyBorder="1" applyAlignment="1">
      <alignment horizontal="center" vertical="center" wrapText="1"/>
    </xf>
    <xf numFmtId="167" fontId="33" fillId="4" borderId="0" xfId="0" applyNumberFormat="1" applyFont="1" applyFill="1" applyBorder="1" applyAlignment="1">
      <alignment horizontal="center" vertical="center" wrapText="1"/>
    </xf>
    <xf numFmtId="164" fontId="33" fillId="4" borderId="0" xfId="0" applyNumberFormat="1" applyFont="1" applyFill="1" applyBorder="1" applyAlignment="1">
      <alignment horizontal="center" vertical="center" wrapText="1"/>
    </xf>
    <xf numFmtId="164" fontId="22" fillId="6" borderId="33" xfId="0" applyNumberFormat="1" applyFont="1" applyFill="1" applyBorder="1" applyAlignment="1">
      <alignment horizontal="center" vertical="center" wrapText="1"/>
    </xf>
    <xf numFmtId="1" fontId="22" fillId="6" borderId="34" xfId="0" applyNumberFormat="1" applyFont="1" applyFill="1" applyBorder="1" applyAlignment="1">
      <alignment horizontal="center" vertical="center" wrapText="1"/>
    </xf>
    <xf numFmtId="164" fontId="22" fillId="6" borderId="34" xfId="0" applyNumberFormat="1" applyFont="1" applyFill="1" applyBorder="1" applyAlignment="1">
      <alignment horizontal="center" vertical="center" wrapText="1"/>
    </xf>
    <xf numFmtId="0" fontId="22" fillId="6" borderId="35" xfId="0" applyFont="1" applyFill="1" applyBorder="1" applyAlignment="1">
      <alignment horizontal="center" vertical="center" wrapText="1" readingOrder="2"/>
    </xf>
    <xf numFmtId="0" fontId="23" fillId="5" borderId="15" xfId="0" applyFont="1" applyFill="1" applyBorder="1" applyAlignment="1">
      <alignment horizontal="center" vertical="center" wrapText="1"/>
    </xf>
    <xf numFmtId="0" fontId="2" fillId="4"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2" fillId="3" borderId="14" xfId="0" applyFont="1" applyFill="1" applyBorder="1" applyAlignment="1">
      <alignment horizontal="center" vertical="center"/>
    </xf>
    <xf numFmtId="0" fontId="4" fillId="3" borderId="15" xfId="0" applyFont="1" applyFill="1" applyBorder="1" applyAlignment="1">
      <alignment horizontal="center" vertical="center" wrapText="1"/>
    </xf>
    <xf numFmtId="0" fontId="22" fillId="6" borderId="16" xfId="0" applyFont="1" applyFill="1" applyBorder="1" applyAlignment="1">
      <alignment vertical="center"/>
    </xf>
    <xf numFmtId="1" fontId="22" fillId="6" borderId="17" xfId="0" applyNumberFormat="1" applyFont="1" applyFill="1" applyBorder="1" applyAlignment="1">
      <alignment horizontal="center" vertical="center"/>
    </xf>
    <xf numFmtId="167" fontId="22" fillId="6" borderId="17" xfId="0" applyNumberFormat="1" applyFont="1" applyFill="1" applyBorder="1" applyAlignment="1">
      <alignment horizontal="center" vertical="center"/>
    </xf>
    <xf numFmtId="0" fontId="22" fillId="6" borderId="18" xfId="0" applyFont="1" applyFill="1" applyBorder="1" applyAlignment="1">
      <alignment horizontal="center" vertical="center" wrapText="1"/>
    </xf>
    <xf numFmtId="0" fontId="23" fillId="5" borderId="0" xfId="0" applyFont="1" applyFill="1" applyBorder="1" applyAlignment="1">
      <alignment horizontal="center" vertical="center" wrapText="1" readingOrder="1"/>
    </xf>
    <xf numFmtId="0" fontId="14" fillId="4" borderId="14" xfId="0" applyFont="1" applyFill="1" applyBorder="1" applyAlignment="1">
      <alignment horizontal="center" vertical="center"/>
    </xf>
    <xf numFmtId="167" fontId="2" fillId="4" borderId="0"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3" borderId="14" xfId="0" applyFont="1" applyFill="1" applyBorder="1" applyAlignment="1">
      <alignment horizontal="center" vertical="center"/>
    </xf>
    <xf numFmtId="167" fontId="2" fillId="3" borderId="0" xfId="0" applyNumberFormat="1" applyFont="1" applyFill="1" applyBorder="1" applyAlignment="1">
      <alignment horizontal="center" vertical="center"/>
    </xf>
    <xf numFmtId="0" fontId="14" fillId="3" borderId="15" xfId="0" applyFont="1" applyFill="1" applyBorder="1" applyAlignment="1">
      <alignment horizontal="center" vertical="center"/>
    </xf>
    <xf numFmtId="1" fontId="40" fillId="6" borderId="17" xfId="0" applyNumberFormat="1" applyFont="1" applyFill="1" applyBorder="1" applyAlignment="1">
      <alignment horizontal="center" vertical="center"/>
    </xf>
    <xf numFmtId="167" fontId="40" fillId="6" borderId="17" xfId="0" applyNumberFormat="1" applyFont="1" applyFill="1" applyBorder="1" applyAlignment="1">
      <alignment horizontal="center" vertical="center"/>
    </xf>
    <xf numFmtId="0" fontId="22" fillId="6" borderId="17" xfId="0" applyFont="1" applyFill="1" applyBorder="1" applyAlignment="1">
      <alignment horizontal="center" vertical="center" wrapText="1"/>
    </xf>
    <xf numFmtId="167" fontId="14" fillId="3" borderId="0" xfId="0" applyNumberFormat="1" applyFont="1" applyFill="1" applyBorder="1" applyAlignment="1">
      <alignment horizontal="center" vertical="center"/>
    </xf>
    <xf numFmtId="3" fontId="22" fillId="6" borderId="17" xfId="0" applyNumberFormat="1" applyFont="1" applyFill="1" applyBorder="1" applyAlignment="1">
      <alignment horizontal="center" vertical="center" wrapText="1"/>
    </xf>
    <xf numFmtId="1" fontId="22" fillId="6" borderId="17" xfId="0" applyNumberFormat="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2" fillId="4" borderId="15" xfId="0" applyFont="1" applyFill="1" applyBorder="1" applyAlignment="1">
      <alignment horizontal="center" vertical="center"/>
    </xf>
    <xf numFmtId="0" fontId="2" fillId="3" borderId="15" xfId="0" applyFont="1" applyFill="1" applyBorder="1" applyAlignment="1">
      <alignment horizontal="center" vertical="center"/>
    </xf>
    <xf numFmtId="1" fontId="2" fillId="4" borderId="15" xfId="0" applyNumberFormat="1" applyFont="1" applyFill="1" applyBorder="1" applyAlignment="1">
      <alignment horizontal="center" vertical="center"/>
    </xf>
    <xf numFmtId="1" fontId="5" fillId="2" borderId="17" xfId="0" applyNumberFormat="1" applyFont="1" applyFill="1" applyBorder="1" applyAlignment="1">
      <alignment horizontal="center" vertical="center" wrapText="1"/>
    </xf>
    <xf numFmtId="1" fontId="3" fillId="6" borderId="17" xfId="0" applyNumberFormat="1" applyFont="1" applyFill="1" applyBorder="1" applyAlignment="1">
      <alignment horizontal="center" vertical="center" wrapText="1"/>
    </xf>
    <xf numFmtId="9" fontId="3" fillId="6" borderId="17" xfId="4" applyFont="1" applyFill="1" applyBorder="1" applyAlignment="1">
      <alignment horizontal="center" vertical="center" wrapText="1"/>
    </xf>
    <xf numFmtId="167" fontId="3" fillId="6" borderId="17"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14" fillId="3" borderId="16" xfId="0" applyFont="1" applyFill="1" applyBorder="1" applyAlignment="1">
      <alignment horizontal="center" vertical="center"/>
    </xf>
    <xf numFmtId="173" fontId="14" fillId="3" borderId="17" xfId="0" applyNumberFormat="1" applyFont="1" applyFill="1" applyBorder="1" applyAlignment="1">
      <alignment horizontal="center" vertical="center" wrapText="1"/>
    </xf>
    <xf numFmtId="3" fontId="14" fillId="3" borderId="17" xfId="0" applyNumberFormat="1"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32" fillId="4" borderId="14" xfId="0" applyFont="1" applyFill="1" applyBorder="1" applyAlignment="1">
      <alignment horizontal="center" vertical="center"/>
    </xf>
    <xf numFmtId="0" fontId="32" fillId="4" borderId="15" xfId="0" applyFont="1" applyFill="1" applyBorder="1" applyAlignment="1">
      <alignment horizontal="center" vertical="center"/>
    </xf>
    <xf numFmtId="0" fontId="32" fillId="3" borderId="14" xfId="0" applyFont="1" applyFill="1" applyBorder="1" applyAlignment="1">
      <alignment horizontal="center" vertical="center"/>
    </xf>
    <xf numFmtId="0" fontId="32" fillId="3" borderId="15" xfId="0" applyFont="1" applyFill="1" applyBorder="1" applyAlignment="1">
      <alignment horizontal="center" vertical="center"/>
    </xf>
    <xf numFmtId="3" fontId="3" fillId="6" borderId="17" xfId="0" applyNumberFormat="1" applyFont="1" applyFill="1" applyBorder="1" applyAlignment="1">
      <alignment horizontal="center" vertical="center"/>
    </xf>
    <xf numFmtId="0" fontId="3" fillId="6" borderId="17" xfId="0" applyFont="1" applyFill="1" applyBorder="1" applyAlignment="1">
      <alignment horizontal="center" vertical="center"/>
    </xf>
    <xf numFmtId="1" fontId="3" fillId="6" borderId="17" xfId="0" applyNumberFormat="1" applyFont="1" applyFill="1" applyBorder="1" applyAlignment="1">
      <alignment horizontal="center" vertical="center"/>
    </xf>
    <xf numFmtId="0" fontId="32" fillId="4" borderId="15" xfId="0" applyFont="1" applyFill="1" applyBorder="1" applyAlignment="1">
      <alignment horizontal="center" vertical="center" wrapText="1"/>
    </xf>
    <xf numFmtId="0" fontId="32" fillId="3" borderId="15" xfId="0" applyFont="1" applyFill="1" applyBorder="1" applyAlignment="1">
      <alignment horizontal="center" vertical="center" wrapText="1"/>
    </xf>
    <xf numFmtId="1" fontId="24" fillId="6" borderId="17" xfId="0" applyNumberFormat="1" applyFont="1" applyFill="1" applyBorder="1" applyAlignment="1">
      <alignment horizontal="center" vertical="center" wrapText="1"/>
    </xf>
    <xf numFmtId="1" fontId="24" fillId="6" borderId="17" xfId="0" applyNumberFormat="1" applyFont="1" applyFill="1" applyBorder="1" applyAlignment="1">
      <alignment horizontal="center" vertical="center"/>
    </xf>
    <xf numFmtId="0" fontId="35" fillId="4" borderId="14" xfId="0" applyFont="1" applyFill="1" applyBorder="1" applyAlignment="1">
      <alignment horizontal="center" vertical="center"/>
    </xf>
    <xf numFmtId="0" fontId="35" fillId="4" borderId="15" xfId="0" applyFont="1" applyFill="1" applyBorder="1" applyAlignment="1">
      <alignment horizontal="center" vertical="center"/>
    </xf>
    <xf numFmtId="0" fontId="35" fillId="3" borderId="14" xfId="0" applyFont="1" applyFill="1" applyBorder="1" applyAlignment="1">
      <alignment horizontal="center" vertical="center"/>
    </xf>
    <xf numFmtId="0" fontId="35" fillId="3" borderId="15" xfId="0" applyFont="1" applyFill="1" applyBorder="1" applyAlignment="1">
      <alignment horizontal="center" vertical="center"/>
    </xf>
    <xf numFmtId="0" fontId="35" fillId="0" borderId="14" xfId="0" applyFont="1" applyBorder="1"/>
    <xf numFmtId="0" fontId="35" fillId="0" borderId="15" xfId="0" applyFont="1" applyBorder="1"/>
    <xf numFmtId="0" fontId="3" fillId="6" borderId="17" xfId="0" applyFont="1" applyFill="1" applyBorder="1" applyAlignment="1">
      <alignment horizontal="center" vertical="center" wrapText="1"/>
    </xf>
    <xf numFmtId="0" fontId="24" fillId="2" borderId="17" xfId="0" applyFont="1" applyFill="1" applyBorder="1" applyAlignment="1">
      <alignment vertical="center" wrapText="1"/>
    </xf>
    <xf numFmtId="9" fontId="24" fillId="2" borderId="17" xfId="4" applyFont="1" applyFill="1" applyBorder="1" applyAlignment="1">
      <alignment vertical="center" wrapText="1"/>
    </xf>
    <xf numFmtId="0" fontId="45" fillId="5" borderId="14" xfId="0" applyFont="1" applyFill="1" applyBorder="1" applyAlignment="1">
      <alignment horizontal="center" vertical="center" wrapText="1"/>
    </xf>
    <xf numFmtId="0" fontId="24" fillId="2" borderId="17" xfId="0" applyFont="1" applyFill="1" applyBorder="1" applyAlignment="1">
      <alignment horizontal="center" vertical="center" wrapText="1"/>
    </xf>
    <xf numFmtId="9" fontId="24" fillId="2" borderId="17" xfId="4" applyFont="1" applyFill="1" applyBorder="1" applyAlignment="1">
      <alignment horizontal="center" vertical="center" wrapText="1"/>
    </xf>
    <xf numFmtId="0" fontId="37" fillId="5" borderId="15" xfId="0" applyFont="1" applyFill="1" applyBorder="1" applyAlignment="1">
      <alignment horizontal="center" vertical="center" wrapText="1"/>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wrapText="1"/>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wrapText="1"/>
    </xf>
    <xf numFmtId="2" fontId="5" fillId="6" borderId="17" xfId="0" applyNumberFormat="1" applyFont="1" applyFill="1" applyBorder="1" applyAlignment="1">
      <alignment horizontal="center" vertical="center" wrapText="1"/>
    </xf>
    <xf numFmtId="9" fontId="5" fillId="6" borderId="17" xfId="4" applyFont="1" applyFill="1" applyBorder="1" applyAlignment="1">
      <alignment horizontal="center" vertical="center" wrapText="1"/>
    </xf>
    <xf numFmtId="1" fontId="5" fillId="6" borderId="17" xfId="0" applyNumberFormat="1" applyFont="1" applyFill="1" applyBorder="1" applyAlignment="1">
      <alignment horizontal="center" vertical="center" wrapText="1"/>
    </xf>
    <xf numFmtId="167" fontId="5" fillId="6" borderId="17" xfId="0" applyNumberFormat="1" applyFont="1" applyFill="1" applyBorder="1" applyAlignment="1">
      <alignment horizontal="center" vertical="center" wrapText="1"/>
    </xf>
    <xf numFmtId="166" fontId="16" fillId="4" borderId="14" xfId="0" applyNumberFormat="1" applyFont="1" applyFill="1" applyBorder="1" applyAlignment="1">
      <alignment horizontal="center" vertical="center" wrapText="1"/>
    </xf>
    <xf numFmtId="0" fontId="16" fillId="4" borderId="15" xfId="0" applyFont="1" applyFill="1" applyBorder="1" applyAlignment="1">
      <alignment horizontal="center" vertical="center" wrapText="1"/>
    </xf>
    <xf numFmtId="166" fontId="16" fillId="3" borderId="14"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166" fontId="16" fillId="4" borderId="16" xfId="0" applyNumberFormat="1"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4" fillId="4" borderId="14" xfId="0"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167" fontId="14" fillId="4" borderId="0" xfId="0" applyNumberFormat="1" applyFont="1" applyFill="1" applyBorder="1" applyAlignment="1">
      <alignment horizontal="center" vertical="center" wrapText="1"/>
    </xf>
    <xf numFmtId="164" fontId="14" fillId="4" borderId="0" xfId="0" applyNumberFormat="1" applyFont="1" applyFill="1" applyBorder="1" applyAlignment="1">
      <alignment horizontal="center" vertical="center" wrapText="1"/>
    </xf>
    <xf numFmtId="164" fontId="14" fillId="4" borderId="15"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1" fontId="14" fillId="3" borderId="0" xfId="0" applyNumberFormat="1" applyFont="1" applyFill="1" applyBorder="1" applyAlignment="1">
      <alignment horizontal="center" vertical="center" wrapText="1"/>
    </xf>
    <xf numFmtId="167" fontId="14" fillId="3" borderId="0" xfId="0" applyNumberFormat="1" applyFont="1" applyFill="1" applyBorder="1" applyAlignment="1">
      <alignment horizontal="center" vertical="center" wrapText="1"/>
    </xf>
    <xf numFmtId="164" fontId="14" fillId="3" borderId="0"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0" fontId="26" fillId="4" borderId="14" xfId="0" applyFont="1" applyFill="1" applyBorder="1" applyAlignment="1">
      <alignment horizontal="center" vertical="center" wrapText="1"/>
    </xf>
    <xf numFmtId="1" fontId="26" fillId="4" borderId="0" xfId="0" applyNumberFormat="1" applyFont="1" applyFill="1" applyBorder="1" applyAlignment="1">
      <alignment horizontal="center" vertical="center" wrapText="1"/>
    </xf>
    <xf numFmtId="167" fontId="26" fillId="4" borderId="0" xfId="0" applyNumberFormat="1" applyFont="1" applyFill="1" applyBorder="1" applyAlignment="1">
      <alignment horizontal="center" vertical="center" wrapText="1"/>
    </xf>
    <xf numFmtId="164" fontId="26" fillId="4" borderId="0" xfId="0" applyNumberFormat="1" applyFont="1" applyFill="1" applyBorder="1" applyAlignment="1">
      <alignment horizontal="center" vertical="center" wrapText="1"/>
    </xf>
    <xf numFmtId="164" fontId="26" fillId="4" borderId="15" xfId="0" applyNumberFormat="1" applyFont="1" applyFill="1" applyBorder="1" applyAlignment="1">
      <alignment horizontal="center" vertical="center" wrapText="1"/>
    </xf>
    <xf numFmtId="0" fontId="22" fillId="6" borderId="16" xfId="0" applyFont="1" applyFill="1" applyBorder="1" applyAlignment="1">
      <alignment horizontal="center" vertical="center" wrapText="1"/>
    </xf>
    <xf numFmtId="164" fontId="22" fillId="6" borderId="17" xfId="0" applyNumberFormat="1" applyFont="1" applyFill="1" applyBorder="1" applyAlignment="1">
      <alignment horizontal="center" vertical="center" wrapText="1"/>
    </xf>
    <xf numFmtId="1" fontId="22" fillId="6" borderId="18" xfId="0" applyNumberFormat="1" applyFont="1" applyFill="1" applyBorder="1" applyAlignment="1">
      <alignment horizontal="center" vertical="center" wrapText="1"/>
    </xf>
    <xf numFmtId="0" fontId="22" fillId="2" borderId="16" xfId="0" applyFont="1" applyFill="1" applyBorder="1" applyAlignment="1">
      <alignment vertical="center"/>
    </xf>
    <xf numFmtId="1" fontId="22" fillId="2" borderId="17" xfId="0" applyNumberFormat="1" applyFont="1" applyFill="1" applyBorder="1" applyAlignment="1">
      <alignment horizontal="center" vertical="center"/>
    </xf>
    <xf numFmtId="167" fontId="22" fillId="2" borderId="17" xfId="0" applyNumberFormat="1" applyFont="1" applyFill="1" applyBorder="1" applyAlignment="1">
      <alignment horizontal="center" vertical="center"/>
    </xf>
    <xf numFmtId="3" fontId="22" fillId="2" borderId="17" xfId="0" applyNumberFormat="1" applyFont="1" applyFill="1" applyBorder="1" applyAlignment="1">
      <alignment horizontal="center" vertical="center"/>
    </xf>
    <xf numFmtId="0" fontId="22" fillId="2" borderId="18" xfId="0" applyFont="1" applyFill="1" applyBorder="1" applyAlignment="1">
      <alignment vertical="center" wrapText="1"/>
    </xf>
    <xf numFmtId="3" fontId="4" fillId="4" borderId="0"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wrapText="1" readingOrder="2"/>
    </xf>
    <xf numFmtId="0" fontId="4" fillId="4" borderId="14" xfId="0" applyFont="1" applyFill="1" applyBorder="1" applyAlignment="1">
      <alignment horizontal="center" vertical="center" wrapText="1"/>
    </xf>
    <xf numFmtId="0" fontId="4" fillId="3" borderId="14" xfId="0" applyFont="1" applyFill="1" applyBorder="1" applyAlignment="1">
      <alignment horizontal="center" vertical="center" wrapText="1"/>
    </xf>
    <xf numFmtId="167" fontId="24" fillId="6" borderId="17" xfId="0" applyNumberFormat="1" applyFont="1" applyFill="1" applyBorder="1" applyAlignment="1">
      <alignment horizontal="center" vertical="center"/>
    </xf>
    <xf numFmtId="0" fontId="59" fillId="3" borderId="26" xfId="6" applyFont="1" applyFill="1" applyBorder="1" applyAlignment="1">
      <alignment horizontal="center"/>
    </xf>
    <xf numFmtId="0" fontId="59" fillId="3" borderId="27" xfId="6" applyFont="1" applyFill="1" applyBorder="1" applyAlignment="1">
      <alignment horizontal="center"/>
    </xf>
    <xf numFmtId="0" fontId="56" fillId="3" borderId="26" xfId="6" applyFont="1" applyFill="1" applyBorder="1" applyAlignment="1">
      <alignment horizontal="center" wrapText="1"/>
    </xf>
    <xf numFmtId="0" fontId="56" fillId="3" borderId="27" xfId="6" applyFont="1" applyFill="1" applyBorder="1" applyAlignment="1">
      <alignment horizontal="center" wrapText="1"/>
    </xf>
    <xf numFmtId="0" fontId="10" fillId="3" borderId="26" xfId="6" applyFill="1" applyBorder="1" applyAlignment="1">
      <alignment horizontal="center"/>
    </xf>
    <xf numFmtId="0" fontId="10" fillId="3" borderId="27" xfId="6" applyFill="1" applyBorder="1" applyAlignment="1">
      <alignment horizontal="center"/>
    </xf>
    <xf numFmtId="0" fontId="3" fillId="6" borderId="28" xfId="0" applyFont="1" applyFill="1" applyBorder="1" applyAlignment="1">
      <alignment horizontal="center" vertical="center" wrapText="1" readingOrder="2"/>
    </xf>
    <xf numFmtId="0" fontId="3" fillId="6" borderId="29" xfId="0" applyFont="1" applyFill="1" applyBorder="1" applyAlignment="1">
      <alignment horizontal="center" vertical="center" wrapText="1" readingOrder="2"/>
    </xf>
    <xf numFmtId="0" fontId="3" fillId="6" borderId="30" xfId="0" applyFont="1" applyFill="1" applyBorder="1" applyAlignment="1">
      <alignment horizontal="center" vertical="center" wrapText="1" readingOrder="2"/>
    </xf>
    <xf numFmtId="0" fontId="2" fillId="0" borderId="0" xfId="0" applyFont="1" applyBorder="1" applyAlignment="1">
      <alignment horizontal="right"/>
    </xf>
    <xf numFmtId="0" fontId="2" fillId="0" borderId="0" xfId="0" applyFont="1" applyBorder="1" applyAlignment="1">
      <alignment horizontal="left"/>
    </xf>
    <xf numFmtId="0" fontId="0" fillId="0" borderId="0" xfId="0" applyAlignment="1">
      <alignment horizontal="center"/>
    </xf>
    <xf numFmtId="0" fontId="24" fillId="6" borderId="14" xfId="0" applyFont="1" applyFill="1" applyBorder="1" applyAlignment="1">
      <alignment horizontal="center" vertical="center" wrapText="1" readingOrder="2"/>
    </xf>
    <xf numFmtId="0" fontId="24" fillId="6" borderId="0" xfId="0" applyFont="1" applyFill="1" applyBorder="1" applyAlignment="1">
      <alignment horizontal="center" vertical="center" wrapText="1" readingOrder="2"/>
    </xf>
    <xf numFmtId="0" fontId="24" fillId="6" borderId="15" xfId="0" applyFont="1" applyFill="1" applyBorder="1" applyAlignment="1">
      <alignment horizontal="center" vertical="center" wrapText="1" readingOrder="2"/>
    </xf>
    <xf numFmtId="0" fontId="3" fillId="6" borderId="11" xfId="0" applyFont="1" applyFill="1" applyBorder="1" applyAlignment="1">
      <alignment horizontal="center" vertical="center" wrapText="1" readingOrder="2"/>
    </xf>
    <xf numFmtId="0" fontId="3" fillId="6" borderId="12" xfId="0" applyFont="1" applyFill="1" applyBorder="1" applyAlignment="1">
      <alignment horizontal="center" vertical="center" wrapText="1" readingOrder="2"/>
    </xf>
    <xf numFmtId="0" fontId="3" fillId="6" borderId="13" xfId="0" applyFont="1" applyFill="1" applyBorder="1" applyAlignment="1">
      <alignment horizontal="center" vertical="center" wrapText="1" readingOrder="2"/>
    </xf>
    <xf numFmtId="0" fontId="22" fillId="6" borderId="16"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wrapText="1"/>
    </xf>
    <xf numFmtId="0" fontId="22" fillId="6" borderId="18"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 fillId="0" borderId="12" xfId="0" applyFont="1" applyBorder="1" applyAlignment="1">
      <alignment horizontal="center"/>
    </xf>
    <xf numFmtId="0" fontId="2" fillId="0" borderId="12" xfId="0" applyFont="1" applyBorder="1" applyAlignment="1">
      <alignment horizontal="left"/>
    </xf>
    <xf numFmtId="0" fontId="22" fillId="6" borderId="16" xfId="0" applyFont="1" applyFill="1" applyBorder="1" applyAlignment="1">
      <alignment horizontal="center" vertical="center"/>
    </xf>
    <xf numFmtId="0" fontId="22" fillId="6" borderId="17" xfId="0" applyFont="1" applyFill="1" applyBorder="1" applyAlignment="1">
      <alignment horizontal="center" vertical="center"/>
    </xf>
    <xf numFmtId="0" fontId="22" fillId="6" borderId="18" xfId="0" applyFont="1" applyFill="1" applyBorder="1" applyAlignment="1">
      <alignment horizontal="center" vertical="center"/>
    </xf>
    <xf numFmtId="0" fontId="2" fillId="0" borderId="12" xfId="0" applyFont="1" applyBorder="1" applyAlignment="1">
      <alignment horizontal="right"/>
    </xf>
    <xf numFmtId="0" fontId="24" fillId="6" borderId="16" xfId="0" applyFont="1" applyFill="1" applyBorder="1" applyAlignment="1">
      <alignment horizontal="center" vertical="center"/>
    </xf>
    <xf numFmtId="0" fontId="24" fillId="6" borderId="17" xfId="0" applyFont="1" applyFill="1" applyBorder="1" applyAlignment="1">
      <alignment horizontal="center" vertical="center"/>
    </xf>
    <xf numFmtId="0" fontId="24" fillId="6" borderId="18" xfId="0" applyFont="1" applyFill="1" applyBorder="1" applyAlignment="1">
      <alignment horizontal="center" vertical="center"/>
    </xf>
    <xf numFmtId="1" fontId="2" fillId="4" borderId="0" xfId="0" applyNumberFormat="1"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6" fillId="6" borderId="11" xfId="0" applyFont="1" applyFill="1" applyBorder="1" applyAlignment="1">
      <alignment horizontal="center" vertical="center" wrapText="1" readingOrder="2"/>
    </xf>
    <xf numFmtId="0" fontId="6" fillId="6" borderId="12" xfId="0" applyFont="1" applyFill="1" applyBorder="1" applyAlignment="1">
      <alignment horizontal="center" vertical="center" wrapText="1" readingOrder="2"/>
    </xf>
    <xf numFmtId="0" fontId="6" fillId="6" borderId="13" xfId="0" applyFont="1" applyFill="1" applyBorder="1" applyAlignment="1">
      <alignment horizontal="center" vertical="center" wrapText="1" readingOrder="2"/>
    </xf>
    <xf numFmtId="1" fontId="5" fillId="2" borderId="17" xfId="0" applyNumberFormat="1" applyFont="1" applyFill="1" applyBorder="1" applyAlignment="1">
      <alignment horizontal="center" vertical="center" wrapText="1"/>
    </xf>
    <xf numFmtId="1" fontId="5" fillId="2" borderId="18"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readingOrder="2"/>
    </xf>
    <xf numFmtId="0" fontId="3" fillId="6" borderId="0" xfId="0" applyFont="1" applyFill="1" applyBorder="1" applyAlignment="1">
      <alignment horizontal="center" vertical="center" wrapText="1" readingOrder="2"/>
    </xf>
    <xf numFmtId="0" fontId="3" fillId="6" borderId="15" xfId="0" applyFont="1" applyFill="1" applyBorder="1" applyAlignment="1">
      <alignment horizontal="center" vertical="center" wrapText="1" readingOrder="2"/>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1" fontId="3" fillId="6" borderId="17" xfId="0" applyNumberFormat="1" applyFont="1" applyFill="1" applyBorder="1" applyAlignment="1">
      <alignment horizontal="center" vertical="center" wrapText="1"/>
    </xf>
    <xf numFmtId="1" fontId="3" fillId="6" borderId="18" xfId="0" applyNumberFormat="1" applyFont="1" applyFill="1" applyBorder="1" applyAlignment="1">
      <alignment horizontal="center" vertical="center" wrapText="1"/>
    </xf>
    <xf numFmtId="0" fontId="5" fillId="6" borderId="11" xfId="0" applyFont="1" applyFill="1" applyBorder="1" applyAlignment="1">
      <alignment horizontal="center" vertical="center" wrapText="1" readingOrder="2"/>
    </xf>
    <xf numFmtId="0" fontId="5" fillId="6" borderId="12" xfId="0" applyFont="1" applyFill="1" applyBorder="1" applyAlignment="1">
      <alignment horizontal="center" vertical="center" wrapText="1" readingOrder="2"/>
    </xf>
    <xf numFmtId="0" fontId="5" fillId="6" borderId="13" xfId="0" applyFont="1" applyFill="1" applyBorder="1" applyAlignment="1">
      <alignment horizontal="center" vertical="center" wrapText="1" readingOrder="2"/>
    </xf>
    <xf numFmtId="0" fontId="5" fillId="6" borderId="14" xfId="0" applyFont="1" applyFill="1" applyBorder="1" applyAlignment="1">
      <alignment horizontal="center" vertical="center" wrapText="1" readingOrder="2"/>
    </xf>
    <xf numFmtId="0" fontId="5" fillId="6" borderId="0" xfId="0" applyFont="1" applyFill="1" applyBorder="1" applyAlignment="1">
      <alignment horizontal="center" vertical="center" wrapText="1" readingOrder="2"/>
    </xf>
    <xf numFmtId="0" fontId="5" fillId="6" borderId="15" xfId="0" applyFont="1" applyFill="1" applyBorder="1" applyAlignment="1">
      <alignment horizontal="center" vertical="center" wrapText="1" readingOrder="2"/>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4" xfId="0" applyFont="1" applyFill="1" applyBorder="1" applyAlignment="1">
      <alignment horizontal="center" vertical="center" wrapText="1" readingOrder="1"/>
    </xf>
    <xf numFmtId="0" fontId="3" fillId="6" borderId="0" xfId="0" applyFont="1" applyFill="1" applyBorder="1" applyAlignment="1">
      <alignment horizontal="center" vertical="center" wrapText="1" readingOrder="1"/>
    </xf>
    <xf numFmtId="0" fontId="3" fillId="6" borderId="5" xfId="0" applyFont="1" applyFill="1" applyBorder="1" applyAlignment="1">
      <alignment horizontal="center" vertical="center" wrapText="1" readingOrder="1"/>
    </xf>
    <xf numFmtId="0" fontId="5" fillId="6" borderId="1" xfId="0" applyFont="1" applyFill="1" applyBorder="1" applyAlignment="1">
      <alignment horizontal="center" vertical="center" wrapText="1" readingOrder="1"/>
    </xf>
    <xf numFmtId="0" fontId="5" fillId="6" borderId="2" xfId="0" applyFont="1" applyFill="1" applyBorder="1" applyAlignment="1">
      <alignment horizontal="center" vertical="center" wrapText="1" readingOrder="1"/>
    </xf>
    <xf numFmtId="0" fontId="5" fillId="6" borderId="3" xfId="0" applyFont="1" applyFill="1" applyBorder="1" applyAlignment="1">
      <alignment horizontal="center" vertical="center" wrapText="1" readingOrder="1"/>
    </xf>
    <xf numFmtId="0" fontId="2" fillId="0" borderId="2" xfId="0" applyFont="1" applyBorder="1" applyAlignment="1">
      <alignment horizontal="right"/>
    </xf>
    <xf numFmtId="0" fontId="2" fillId="0" borderId="2" xfId="0" applyFont="1" applyBorder="1" applyAlignment="1">
      <alignment horizontal="left"/>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4" fillId="6" borderId="17"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32" fillId="4" borderId="14" xfId="0" applyFont="1" applyFill="1" applyBorder="1" applyAlignment="1">
      <alignment horizontal="center" vertical="center"/>
    </xf>
    <xf numFmtId="0" fontId="32" fillId="4" borderId="0" xfId="0" applyFont="1" applyFill="1" applyBorder="1" applyAlignment="1">
      <alignment horizontal="center" vertical="center"/>
    </xf>
    <xf numFmtId="0" fontId="32" fillId="3" borderId="14" xfId="0" applyFont="1" applyFill="1" applyBorder="1" applyAlignment="1">
      <alignment horizontal="center" vertical="center"/>
    </xf>
    <xf numFmtId="0" fontId="32" fillId="3" borderId="0" xfId="0" applyFont="1" applyFill="1" applyBorder="1" applyAlignment="1">
      <alignment horizontal="center" vertical="center"/>
    </xf>
    <xf numFmtId="0" fontId="5" fillId="6" borderId="14"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24" fillId="2" borderId="16" xfId="0" applyFont="1" applyFill="1" applyBorder="1" applyAlignment="1">
      <alignment vertical="center" wrapText="1"/>
    </xf>
    <xf numFmtId="0" fontId="24" fillId="2" borderId="17" xfId="0" applyFont="1" applyFill="1" applyBorder="1" applyAlignment="1">
      <alignment vertical="center" wrapText="1"/>
    </xf>
    <xf numFmtId="0" fontId="4" fillId="4" borderId="14" xfId="0" applyFont="1" applyFill="1" applyBorder="1" applyAlignment="1">
      <alignment horizontal="center" vertical="center" wrapText="1"/>
    </xf>
    <xf numFmtId="0" fontId="4" fillId="4" borderId="0" xfId="0" applyFont="1" applyFill="1" applyBorder="1" applyAlignment="1">
      <alignment horizontal="center" vertical="center"/>
    </xf>
    <xf numFmtId="0" fontId="24" fillId="2" borderId="18" xfId="0" applyFont="1" applyFill="1" applyBorder="1" applyAlignment="1">
      <alignment vertical="center" wrapText="1"/>
    </xf>
    <xf numFmtId="0" fontId="4" fillId="4" borderId="15" xfId="0" applyFont="1" applyFill="1" applyBorder="1" applyAlignment="1">
      <alignment horizontal="center" vertical="center"/>
    </xf>
    <xf numFmtId="0" fontId="36" fillId="6" borderId="11" xfId="0" applyFont="1" applyFill="1" applyBorder="1" applyAlignment="1">
      <alignment horizontal="center" vertical="center" wrapText="1"/>
    </xf>
    <xf numFmtId="0" fontId="36" fillId="6" borderId="12" xfId="0" applyFont="1" applyFill="1" applyBorder="1" applyAlignment="1">
      <alignment horizontal="center" vertical="center" wrapText="1"/>
    </xf>
    <xf numFmtId="0" fontId="36" fillId="6" borderId="13"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8" fillId="6" borderId="1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3" fontId="2" fillId="4" borderId="0" xfId="0" applyNumberFormat="1" applyFont="1" applyFill="1" applyBorder="1" applyAlignment="1">
      <alignment horizontal="center" vertical="center"/>
    </xf>
    <xf numFmtId="0" fontId="4" fillId="4" borderId="14" xfId="0" applyFont="1" applyFill="1" applyBorder="1" applyAlignment="1">
      <alignment horizontal="center" vertical="center"/>
    </xf>
    <xf numFmtId="0" fontId="17" fillId="6" borderId="19" xfId="6" applyFont="1" applyFill="1" applyBorder="1" applyAlignment="1">
      <alignment horizontal="center"/>
    </xf>
    <xf numFmtId="0" fontId="17" fillId="6" borderId="20" xfId="6" applyFont="1" applyFill="1" applyBorder="1" applyAlignment="1">
      <alignment horizontal="center"/>
    </xf>
    <xf numFmtId="0" fontId="38" fillId="6" borderId="21" xfId="6" applyFont="1" applyFill="1" applyBorder="1" applyAlignment="1">
      <alignment horizontal="center" vertical="center"/>
    </xf>
    <xf numFmtId="0" fontId="38" fillId="6" borderId="22" xfId="6" applyFont="1" applyFill="1" applyBorder="1" applyAlignment="1">
      <alignment horizontal="center" vertical="center"/>
    </xf>
    <xf numFmtId="0" fontId="69" fillId="0" borderId="0" xfId="6" applyFont="1" applyAlignment="1">
      <alignment horizontal="left"/>
    </xf>
    <xf numFmtId="0" fontId="49" fillId="3" borderId="27" xfId="5" applyFont="1" applyFill="1" applyBorder="1" applyAlignment="1">
      <alignment horizontal="left" vertical="center" wrapText="1" readingOrder="2"/>
    </xf>
    <xf numFmtId="0" fontId="70" fillId="0" borderId="0" xfId="6" applyFont="1" applyAlignment="1">
      <alignment horizontal="left"/>
    </xf>
    <xf numFmtId="0" fontId="49" fillId="3" borderId="22" xfId="5" applyFont="1" applyFill="1" applyBorder="1" applyAlignment="1">
      <alignment horizontal="left" vertical="center" wrapText="1" readingOrder="2"/>
    </xf>
    <xf numFmtId="0" fontId="71" fillId="0" borderId="0" xfId="6" applyFont="1" applyAlignment="1">
      <alignment horizontal="center"/>
    </xf>
    <xf numFmtId="0" fontId="68" fillId="3" borderId="26" xfId="2" applyFont="1" applyFill="1" applyBorder="1" applyAlignment="1">
      <alignment horizontal="center" vertical="center"/>
    </xf>
    <xf numFmtId="0" fontId="68" fillId="3" borderId="21" xfId="2" applyFont="1" applyFill="1" applyBorder="1" applyAlignment="1">
      <alignment horizontal="center" vertical="center"/>
    </xf>
    <xf numFmtId="0" fontId="48" fillId="3" borderId="19" xfId="6" applyFont="1" applyFill="1" applyBorder="1" applyAlignment="1">
      <alignment horizontal="center" vertical="center"/>
    </xf>
    <xf numFmtId="0" fontId="48" fillId="3" borderId="20" xfId="6" applyFont="1" applyFill="1" applyBorder="1" applyAlignment="1">
      <alignment horizontal="center" vertical="center"/>
    </xf>
    <xf numFmtId="0" fontId="48" fillId="3" borderId="26" xfId="6" applyFont="1" applyFill="1" applyBorder="1" applyAlignment="1">
      <alignment horizontal="center" vertical="center" wrapText="1"/>
    </xf>
    <xf numFmtId="0" fontId="48" fillId="3" borderId="27" xfId="6" applyFont="1" applyFill="1" applyBorder="1" applyAlignment="1">
      <alignment horizontal="center" vertical="center" wrapText="1"/>
    </xf>
  </cellXfs>
  <cellStyles count="11">
    <cellStyle name="Hyperlink" xfId="5" builtinId="8"/>
    <cellStyle name="Hyperlink 2" xfId="2" xr:uid="{C663C9A6-0288-4268-9121-3E7AA35181BA}"/>
    <cellStyle name="Hyperlink 3" xfId="3" xr:uid="{08F699BC-EC81-443E-84DA-3FC125DDE819}"/>
    <cellStyle name="Normal" xfId="0" builtinId="0"/>
    <cellStyle name="Normal 2" xfId="7" xr:uid="{DBA85530-7373-4E1F-8903-75D264691006}"/>
    <cellStyle name="Normal 2 2" xfId="10" xr:uid="{6EAE0299-21FF-4005-A80B-D272F1237C1D}"/>
    <cellStyle name="Normal 3" xfId="9" xr:uid="{F6096055-B6C2-4A86-B33A-5B65C9316633}"/>
    <cellStyle name="Normal 4" xfId="1" xr:uid="{2533B079-6EED-47DE-8AD0-CF0087C38D64}"/>
    <cellStyle name="Normal 4 3" xfId="6" xr:uid="{F959E1DB-245E-4CFC-ACD4-2BABA0EC7787}"/>
    <cellStyle name="Percent" xfId="4" builtinId="5"/>
    <cellStyle name="Percent 2" xfId="8" xr:uid="{0B946E32-CDD3-470C-B43E-CF511188B315}"/>
  </cellStyles>
  <dxfs count="0"/>
  <tableStyles count="0" defaultTableStyle="TableStyleMedium2" defaultPivotStyle="PivotStyleLight16"/>
  <colors>
    <mruColors>
      <color rgb="FFBD0729"/>
      <color rgb="FFD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pivotCacheDefinition" Target="pivotCache/pivotCacheDefinition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rtl="0">
              <a:defRPr lang="ar-EG" sz="2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ar-EG" sz="2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rPr>
              <a:t>توزيع المشاريع على الدول العربية وفقا لعدد المشاريع لعام 2021</a:t>
            </a:r>
          </a:p>
          <a:p>
            <a:pPr rtl="0">
              <a:defRPr lang="ar-EG" sz="2000" b="1">
                <a:solidFill>
                  <a:sysClr val="windowText" lastClr="000000"/>
                </a:solidFill>
                <a:latin typeface="Times New Roman" panose="02020603050405020304" pitchFamily="18" charset="0"/>
                <a:cs typeface="Times New Roman" panose="02020603050405020304" pitchFamily="18" charset="0"/>
              </a:defRPr>
            </a:pPr>
            <a:r>
              <a:rPr lang="ar-EG" sz="2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rPr>
              <a:t>Distribution of FDI into Arab countries </a:t>
            </a:r>
            <a:endParaRPr lang="en-US" sz="2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endParaRPr>
          </a:p>
          <a:p>
            <a:pPr rtl="0">
              <a:defRPr lang="ar-EG" sz="2000" b="1">
                <a:solidFill>
                  <a:sysClr val="windowText" lastClr="000000"/>
                </a:solidFill>
                <a:latin typeface="Times New Roman" panose="02020603050405020304" pitchFamily="18" charset="0"/>
                <a:cs typeface="Times New Roman" panose="02020603050405020304" pitchFamily="18" charset="0"/>
              </a:defRPr>
            </a:pPr>
            <a:r>
              <a:rPr lang="ar-EG" sz="2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rPr>
              <a:t>by number of projects -  year</a:t>
            </a:r>
            <a:r>
              <a:rPr lang="ar-KW" sz="2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rPr>
              <a:t>2021</a:t>
            </a:r>
            <a:r>
              <a:rPr lang="ar-EG" sz="2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rPr>
              <a:t> </a:t>
            </a:r>
          </a:p>
        </c:rich>
      </c:tx>
      <c:layout>
        <c:manualLayout>
          <c:xMode val="edge"/>
          <c:yMode val="edge"/>
          <c:x val="0.14900899280532176"/>
          <c:y val="9.6357085878867044E-3"/>
        </c:manualLayout>
      </c:layout>
      <c:overlay val="0"/>
      <c:spPr>
        <a:noFill/>
        <a:ln>
          <a:noFill/>
        </a:ln>
        <a:effectLst/>
      </c:spPr>
      <c:txPr>
        <a:bodyPr rot="0" spcFirstLastPara="1" vertOverflow="ellipsis" vert="horz" wrap="square" anchor="ctr" anchorCtr="1"/>
        <a:lstStyle/>
        <a:p>
          <a:pPr rtl="0">
            <a:defRPr lang="ar-EG" sz="20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4543612341259637"/>
          <c:y val="0.15622397364349699"/>
          <c:w val="0.65612842437226038"/>
          <c:h val="0.83987072344820535"/>
        </c:manualLayout>
      </c:layout>
      <c:doughnutChart>
        <c:varyColors val="1"/>
        <c:ser>
          <c:idx val="0"/>
          <c:order val="0"/>
          <c:dPt>
            <c:idx val="0"/>
            <c:bubble3D val="0"/>
            <c:spPr>
              <a:solidFill>
                <a:schemeClr val="accent2">
                  <a:shade val="50000"/>
                </a:schemeClr>
              </a:solidFill>
              <a:ln w="19050">
                <a:solidFill>
                  <a:schemeClr val="lt1"/>
                </a:solidFill>
              </a:ln>
              <a:effectLst/>
            </c:spPr>
            <c:extLst>
              <c:ext xmlns:c16="http://schemas.microsoft.com/office/drawing/2014/chart" uri="{C3380CC4-5D6E-409C-BE32-E72D297353CC}">
                <c16:uniqueId val="{00000002-12FC-4CD3-B7B7-C7ECFAEC9CE2}"/>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31FD-4CCB-B551-DD906C0C9F17}"/>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3-12FC-4CD3-B7B7-C7ECFAEC9CE2}"/>
              </c:ext>
            </c:extLst>
          </c:dPt>
          <c:dPt>
            <c:idx val="3"/>
            <c:bubble3D val="0"/>
            <c:spPr>
              <a:solidFill>
                <a:schemeClr val="accent2">
                  <a:tint val="90000"/>
                </a:schemeClr>
              </a:solidFill>
              <a:ln w="19050">
                <a:solidFill>
                  <a:schemeClr val="lt1"/>
                </a:solidFill>
              </a:ln>
              <a:effectLst/>
            </c:spPr>
            <c:extLst>
              <c:ext xmlns:c16="http://schemas.microsoft.com/office/drawing/2014/chart" uri="{C3380CC4-5D6E-409C-BE32-E72D297353CC}">
                <c16:uniqueId val="{00000004-12FC-4CD3-B7B7-C7ECFAEC9CE2}"/>
              </c:ext>
            </c:extLst>
          </c:dPt>
          <c:dPt>
            <c:idx val="4"/>
            <c:bubble3D val="0"/>
            <c:spPr>
              <a:solidFill>
                <a:schemeClr val="accent2">
                  <a:tint val="70000"/>
                </a:schemeClr>
              </a:solidFill>
              <a:ln w="19050">
                <a:solidFill>
                  <a:schemeClr val="lt1"/>
                </a:solidFill>
              </a:ln>
              <a:effectLst/>
            </c:spPr>
            <c:extLst>
              <c:ext xmlns:c16="http://schemas.microsoft.com/office/drawing/2014/chart" uri="{C3380CC4-5D6E-409C-BE32-E72D297353CC}">
                <c16:uniqueId val="{00000005-12FC-4CD3-B7B7-C7ECFAEC9CE2}"/>
              </c:ext>
            </c:extLst>
          </c:dPt>
          <c:dPt>
            <c:idx val="5"/>
            <c:bubble3D val="0"/>
            <c:spPr>
              <a:solidFill>
                <a:schemeClr val="accent2">
                  <a:tint val="50000"/>
                </a:schemeClr>
              </a:solidFill>
              <a:ln w="19050">
                <a:solidFill>
                  <a:schemeClr val="lt1"/>
                </a:solidFill>
              </a:ln>
              <a:effectLst/>
            </c:spPr>
            <c:extLst>
              <c:ext xmlns:c16="http://schemas.microsoft.com/office/drawing/2014/chart" uri="{C3380CC4-5D6E-409C-BE32-E72D297353CC}">
                <c16:uniqueId val="{00000006-12FC-4CD3-B7B7-C7ECFAEC9CE2}"/>
              </c:ext>
            </c:extLst>
          </c:dPt>
          <c:dLbls>
            <c:dLbl>
              <c:idx val="0"/>
              <c:spPr>
                <a:noFill/>
                <a:ln>
                  <a:noFill/>
                </a:ln>
                <a:effectLst/>
              </c:spPr>
              <c:txPr>
                <a:bodyPr rot="0" spcFirstLastPara="1" vertOverflow="ellipsis" vert="horz" wrap="square" lIns="38100" tIns="19050" rIns="38100" bIns="19050" anchor="ctr" anchorCtr="1">
                  <a:noAutofit/>
                </a:bodyPr>
                <a:lstStyle/>
                <a:p>
                  <a:pPr rtl="0">
                    <a:defRPr sz="20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2681060820965526"/>
                      <c:h val="0.19808683162369778"/>
                    </c:manualLayout>
                  </c15:layout>
                </c:ext>
                <c:ext xmlns:c16="http://schemas.microsoft.com/office/drawing/2014/chart" uri="{C3380CC4-5D6E-409C-BE32-E72D297353CC}">
                  <c16:uniqueId val="{00000002-12FC-4CD3-B7B7-C7ECFAEC9CE2}"/>
                </c:ext>
              </c:extLst>
            </c:dLbl>
            <c:dLbl>
              <c:idx val="1"/>
              <c:spPr>
                <a:noFill/>
                <a:ln>
                  <a:noFill/>
                </a:ln>
                <a:effectLst/>
              </c:spPr>
              <c:txPr>
                <a:bodyPr rot="0" spcFirstLastPara="1" vertOverflow="ellipsis" vert="horz" wrap="square" lIns="38100" tIns="19050" rIns="38100" bIns="19050" anchor="ctr" anchorCtr="1">
                  <a:noAutofit/>
                </a:bodyPr>
                <a:lstStyle/>
                <a:p>
                  <a:pPr rtl="0">
                    <a:defRPr sz="20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9904779564332745"/>
                      <c:h val="0.19351663439236233"/>
                    </c:manualLayout>
                  </c15:layout>
                </c:ext>
                <c:ext xmlns:c16="http://schemas.microsoft.com/office/drawing/2014/chart" uri="{C3380CC4-5D6E-409C-BE32-E72D297353CC}">
                  <c16:uniqueId val="{00000003-31FD-4CCB-B551-DD906C0C9F17}"/>
                </c:ext>
              </c:extLst>
            </c:dLbl>
            <c:dLbl>
              <c:idx val="2"/>
              <c:spPr>
                <a:noFill/>
                <a:ln>
                  <a:noFill/>
                </a:ln>
                <a:effectLst/>
              </c:spPr>
              <c:txPr>
                <a:bodyPr rot="0" spcFirstLastPara="1" vertOverflow="ellipsis" vert="horz" wrap="square" lIns="38100" tIns="19050" rIns="38100" bIns="19050" anchor="ctr" anchorCtr="1">
                  <a:noAutofit/>
                </a:bodyPr>
                <a:lstStyle/>
                <a:p>
                  <a:pPr rtl="0">
                    <a:defRPr sz="20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2346561963383064"/>
                      <c:h val="0.19667227204849394"/>
                    </c:manualLayout>
                  </c15:layout>
                </c:ext>
                <c:ext xmlns:c16="http://schemas.microsoft.com/office/drawing/2014/chart" uri="{C3380CC4-5D6E-409C-BE32-E72D297353CC}">
                  <c16:uniqueId val="{00000003-12FC-4CD3-B7B7-C7ECFAEC9CE2}"/>
                </c:ext>
              </c:extLst>
            </c:dLbl>
            <c:dLbl>
              <c:idx val="3"/>
              <c:layout>
                <c:manualLayout>
                  <c:x val="-2.3614225145225279E-2"/>
                  <c:y val="-7.6246053019527159E-3"/>
                </c:manualLayout>
              </c:layout>
              <c:spPr>
                <a:noFill/>
                <a:ln>
                  <a:noFill/>
                </a:ln>
                <a:effectLst/>
              </c:spPr>
              <c:txPr>
                <a:bodyPr rot="0" spcFirstLastPara="1" vertOverflow="ellipsis" vert="horz" wrap="square" lIns="38100" tIns="19050" rIns="38100" bIns="19050" anchor="ctr" anchorCtr="1">
                  <a:noAutofit/>
                </a:bodyPr>
                <a:lstStyle/>
                <a:p>
                  <a:pPr rtl="0">
                    <a:defRPr sz="20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7078249402435547"/>
                      <c:h val="0.16073789288848003"/>
                    </c:manualLayout>
                  </c15:layout>
                </c:ext>
                <c:ext xmlns:c16="http://schemas.microsoft.com/office/drawing/2014/chart" uri="{C3380CC4-5D6E-409C-BE32-E72D297353CC}">
                  <c16:uniqueId val="{00000004-12FC-4CD3-B7B7-C7ECFAEC9CE2}"/>
                </c:ext>
              </c:extLst>
            </c:dLbl>
            <c:dLbl>
              <c:idx val="4"/>
              <c:layout>
                <c:manualLayout>
                  <c:x val="-4.8424869986360954E-2"/>
                  <c:y val="-3.5961279329591145E-2"/>
                </c:manualLayout>
              </c:layout>
              <c:spPr>
                <a:noFill/>
                <a:ln>
                  <a:noFill/>
                </a:ln>
                <a:effectLst/>
              </c:spPr>
              <c:txPr>
                <a:bodyPr rot="0" spcFirstLastPara="1" vertOverflow="ellipsis" vert="horz" wrap="square" lIns="38100" tIns="19050" rIns="38100" bIns="19050" anchor="ctr" anchorCtr="1">
                  <a:noAutofit/>
                </a:bodyPr>
                <a:lstStyle/>
                <a:p>
                  <a:pPr rtl="0">
                    <a:defRPr sz="2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5546140238452238"/>
                      <c:h val="0.18299866808765636"/>
                    </c:manualLayout>
                  </c15:layout>
                </c:ext>
                <c:ext xmlns:c16="http://schemas.microsoft.com/office/drawing/2014/chart" uri="{C3380CC4-5D6E-409C-BE32-E72D297353CC}">
                  <c16:uniqueId val="{00000005-12FC-4CD3-B7B7-C7ECFAEC9CE2}"/>
                </c:ext>
              </c:extLst>
            </c:dLbl>
            <c:dLbl>
              <c:idx val="5"/>
              <c:spPr>
                <a:noFill/>
                <a:ln>
                  <a:noFill/>
                </a:ln>
                <a:effectLst/>
              </c:spPr>
              <c:txPr>
                <a:bodyPr rot="0" spcFirstLastPara="1" vertOverflow="ellipsis" vert="horz" wrap="square" lIns="38100" tIns="19050" rIns="38100" bIns="19050" anchor="ctr" anchorCtr="1">
                  <a:noAutofit/>
                </a:bodyPr>
                <a:lstStyle/>
                <a:p>
                  <a:pPr rtl="0">
                    <a:defRPr sz="2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6145757226096993"/>
                      <c:h val="0.19863138308283732"/>
                    </c:manualLayout>
                  </c15:layout>
                </c:ext>
                <c:ext xmlns:c16="http://schemas.microsoft.com/office/drawing/2014/chart" uri="{C3380CC4-5D6E-409C-BE32-E72D297353CC}">
                  <c16:uniqueId val="{00000006-12FC-4CD3-B7B7-C7ECFAEC9CE2}"/>
                </c:ext>
              </c:extLst>
            </c:dLbl>
            <c:spPr>
              <a:noFill/>
              <a:ln>
                <a:noFill/>
              </a:ln>
              <a:effectLst/>
            </c:spPr>
            <c:txPr>
              <a:bodyPr rot="0" spcFirstLastPara="1" vertOverflow="ellipsis" vert="horz" wrap="square" lIns="38100" tIns="19050" rIns="38100" bIns="19050" anchor="ctr" anchorCtr="1">
                <a:spAutoFit/>
              </a:bodyPr>
              <a:lstStyle/>
              <a:p>
                <a:pPr rtl="0">
                  <a:defRPr sz="20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'Arab-FDI projects-destinations'!$B$28:$B$33</c:f>
              <c:strCache>
                <c:ptCount val="6"/>
                <c:pt idx="0">
                  <c:v>الامارات
 UAE</c:v>
                </c:pt>
                <c:pt idx="1">
                  <c:v>السعودية
 Saudi Arabia</c:v>
                </c:pt>
                <c:pt idx="2">
                  <c:v>قطر
 Qatar</c:v>
                </c:pt>
                <c:pt idx="3">
                  <c:v>مصر
 Egypt</c:v>
                </c:pt>
                <c:pt idx="4">
                  <c:v>المغرب
 Morocco</c:v>
                </c:pt>
                <c:pt idx="5">
                  <c:v> دول أخرى
other countries</c:v>
                </c:pt>
              </c:strCache>
            </c:strRef>
          </c:cat>
          <c:val>
            <c:numRef>
              <c:f>'Arab-FDI projects-destinations'!$C$28:$C$33</c:f>
              <c:numCache>
                <c:formatCode>0%</c:formatCode>
                <c:ptCount val="6"/>
                <c:pt idx="0">
                  <c:v>0.52784222737819031</c:v>
                </c:pt>
                <c:pt idx="1">
                  <c:v>0.14617169373549885</c:v>
                </c:pt>
                <c:pt idx="2">
                  <c:v>9.5127610208816701E-2</c:v>
                </c:pt>
                <c:pt idx="3">
                  <c:v>6.7285382830626447E-2</c:v>
                </c:pt>
                <c:pt idx="4">
                  <c:v>5.8004640371229696E-2</c:v>
                </c:pt>
                <c:pt idx="5">
                  <c:v>0.10556844547563804</c:v>
                </c:pt>
              </c:numCache>
            </c:numRef>
          </c:val>
          <c:extLst>
            <c:ext xmlns:c16="http://schemas.microsoft.com/office/drawing/2014/chart" uri="{C3380CC4-5D6E-409C-BE32-E72D297353CC}">
              <c16:uniqueId val="{00000000-12FC-4CD3-B7B7-C7ECFAEC9CE2}"/>
            </c:ext>
          </c:extLst>
        </c:ser>
        <c:dLbls>
          <c:showLegendKey val="0"/>
          <c:showVal val="0"/>
          <c:showCatName val="0"/>
          <c:showSerName val="0"/>
          <c:showPercent val="0"/>
          <c:showBubbleSize val="0"/>
          <c:showLeaderLines val="1"/>
        </c:dLbls>
        <c:firstSliceAng val="0"/>
        <c:holeSize val="37"/>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rtl="0">
              <a:defRPr sz="1800" b="1" i="0" u="none" strike="noStrike" kern="1200" spc="0" baseline="0">
                <a:solidFill>
                  <a:sysClr val="windowText" lastClr="000000"/>
                </a:solidFill>
                <a:latin typeface="+mn-lt"/>
                <a:ea typeface="+mn-ea"/>
                <a:cs typeface="+mn-cs"/>
              </a:defRPr>
            </a:pPr>
            <a:r>
              <a:rPr lang="ar-KW" sz="2000" b="1">
                <a:solidFill>
                  <a:sysClr val="windowText" lastClr="000000"/>
                </a:solidFill>
                <a:cs typeface="+mj-cs"/>
              </a:rPr>
              <a:t>أهم القطاعات المستقبلة للمشاريع الأجنبية في الدول العربية لعام 2021</a:t>
            </a:r>
            <a:r>
              <a:rPr lang="en-US" sz="2000" b="1">
                <a:solidFill>
                  <a:sysClr val="windowText" lastClr="000000"/>
                </a:solidFill>
                <a:cs typeface="+mj-cs"/>
              </a:rPr>
              <a:t> </a:t>
            </a:r>
            <a:endParaRPr lang="ar-KW" sz="2000" b="1">
              <a:solidFill>
                <a:sysClr val="windowText" lastClr="000000"/>
              </a:solidFill>
              <a:cs typeface="+mj-cs"/>
            </a:endParaRPr>
          </a:p>
          <a:p>
            <a:pPr rtl="0">
              <a:defRPr sz="1800" b="1">
                <a:solidFill>
                  <a:sysClr val="windowText" lastClr="000000"/>
                </a:solidFill>
              </a:defRPr>
            </a:pPr>
            <a:r>
              <a:rPr lang="ar-KW" sz="2000" b="1">
                <a:solidFill>
                  <a:sysClr val="windowText" lastClr="000000"/>
                </a:solidFill>
                <a:cs typeface="+mj-cs"/>
              </a:rPr>
              <a:t>وفقا</a:t>
            </a:r>
            <a:r>
              <a:rPr lang="ar-KW" sz="2000" b="1" baseline="0">
                <a:solidFill>
                  <a:sysClr val="windowText" lastClr="000000"/>
                </a:solidFill>
                <a:cs typeface="+mj-cs"/>
              </a:rPr>
              <a:t> لعدد المشاريع</a:t>
            </a:r>
            <a:endParaRPr lang="ar-KW" sz="2000" b="1">
              <a:solidFill>
                <a:sysClr val="windowText" lastClr="000000"/>
              </a:solidFill>
              <a:cs typeface="+mj-cs"/>
            </a:endParaRPr>
          </a:p>
          <a:p>
            <a:pPr rtl="0">
              <a:defRPr sz="1800" b="1">
                <a:solidFill>
                  <a:sysClr val="windowText" lastClr="000000"/>
                </a:solidFill>
              </a:defRPr>
            </a:pPr>
            <a:r>
              <a:rPr lang="en-US" sz="2000" b="1">
                <a:solidFill>
                  <a:sysClr val="windowText" lastClr="000000"/>
                </a:solidFill>
                <a:latin typeface="Times New Roman" panose="02020603050405020304" pitchFamily="18" charset="0"/>
                <a:cs typeface="Times New Roman" panose="02020603050405020304" pitchFamily="18" charset="0"/>
              </a:rPr>
              <a:t>Most Important Sectors Receving FD in Arab Countries </a:t>
            </a:r>
            <a:endParaRPr lang="ar-EG" sz="2000" b="1">
              <a:solidFill>
                <a:sysClr val="windowText" lastClr="000000"/>
              </a:solidFill>
              <a:latin typeface="Times New Roman" panose="02020603050405020304" pitchFamily="18" charset="0"/>
              <a:cs typeface="Times New Roman" panose="02020603050405020304" pitchFamily="18" charset="0"/>
            </a:endParaRPr>
          </a:p>
          <a:p>
            <a:pPr rtl="0">
              <a:defRPr sz="1800" b="1">
                <a:solidFill>
                  <a:sysClr val="windowText" lastClr="000000"/>
                </a:solidFill>
              </a:defRPr>
            </a:pPr>
            <a:r>
              <a:rPr lang="en-US" sz="2000" b="1">
                <a:solidFill>
                  <a:sysClr val="windowText" lastClr="000000"/>
                </a:solidFill>
                <a:latin typeface="Times New Roman" panose="02020603050405020304" pitchFamily="18" charset="0"/>
                <a:cs typeface="Times New Roman" panose="02020603050405020304" pitchFamily="18" charset="0"/>
              </a:rPr>
              <a:t>According to Number of Projects</a:t>
            </a:r>
            <a:r>
              <a:rPr lang="ar-EG" sz="2000" b="1">
                <a:solidFill>
                  <a:sysClr val="windowText" lastClr="000000"/>
                </a:solidFill>
                <a:latin typeface="Times New Roman" panose="02020603050405020304" pitchFamily="18" charset="0"/>
                <a:cs typeface="Times New Roman" panose="02020603050405020304" pitchFamily="18" charset="0"/>
              </a:rPr>
              <a:t> </a:t>
            </a:r>
            <a:r>
              <a:rPr lang="en-US" sz="1800" b="1" i="0" u="none" strike="noStrike" baseline="0">
                <a:effectLst/>
                <a:latin typeface="Times New Roman" panose="02020603050405020304" pitchFamily="18" charset="0"/>
                <a:cs typeface="Times New Roman" panose="02020603050405020304" pitchFamily="18" charset="0"/>
              </a:rPr>
              <a:t>in 2021</a:t>
            </a:r>
            <a:endParaRPr lang="en-US" sz="2000" b="1">
              <a:solidFill>
                <a:sysClr val="windowText" lastClr="000000"/>
              </a:solidFill>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rtl="0">
            <a:defRPr sz="18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9254405922937856"/>
          <c:y val="0.20284501703442709"/>
          <c:w val="0.64803249252868611"/>
          <c:h val="0.77935306745408306"/>
        </c:manualLayout>
      </c:layout>
      <c:doughnutChart>
        <c:varyColors val="1"/>
        <c:ser>
          <c:idx val="0"/>
          <c:order val="0"/>
          <c:dPt>
            <c:idx val="0"/>
            <c:bubble3D val="0"/>
            <c:spPr>
              <a:solidFill>
                <a:schemeClr val="accent2">
                  <a:shade val="47000"/>
                </a:schemeClr>
              </a:solidFill>
              <a:ln w="19050">
                <a:solidFill>
                  <a:schemeClr val="lt1"/>
                </a:solidFill>
              </a:ln>
              <a:effectLst/>
            </c:spPr>
            <c:extLst>
              <c:ext xmlns:c16="http://schemas.microsoft.com/office/drawing/2014/chart" uri="{C3380CC4-5D6E-409C-BE32-E72D297353CC}">
                <c16:uniqueId val="{00000004-AD87-4FF6-B407-BB75C6B62A00}"/>
              </c:ext>
            </c:extLst>
          </c:dPt>
          <c:dPt>
            <c:idx val="1"/>
            <c:bubble3D val="0"/>
            <c:spPr>
              <a:solidFill>
                <a:schemeClr val="accent2">
                  <a:shade val="65000"/>
                </a:schemeClr>
              </a:solidFill>
              <a:ln w="19050">
                <a:solidFill>
                  <a:schemeClr val="lt1"/>
                </a:solidFill>
              </a:ln>
              <a:effectLst/>
            </c:spPr>
            <c:extLst>
              <c:ext xmlns:c16="http://schemas.microsoft.com/office/drawing/2014/chart" uri="{C3380CC4-5D6E-409C-BE32-E72D297353CC}">
                <c16:uniqueId val="{00000003-AD87-4FF6-B407-BB75C6B62A00}"/>
              </c:ext>
            </c:extLst>
          </c:dPt>
          <c:dPt>
            <c:idx val="2"/>
            <c:bubble3D val="0"/>
            <c:spPr>
              <a:solidFill>
                <a:schemeClr val="accent2">
                  <a:shade val="82000"/>
                </a:schemeClr>
              </a:solidFill>
              <a:ln w="19050">
                <a:solidFill>
                  <a:schemeClr val="lt1"/>
                </a:solidFill>
              </a:ln>
              <a:effectLst/>
            </c:spPr>
            <c:extLst>
              <c:ext xmlns:c16="http://schemas.microsoft.com/office/drawing/2014/chart" uri="{C3380CC4-5D6E-409C-BE32-E72D297353CC}">
                <c16:uniqueId val="{00000008-AD87-4FF6-B407-BB75C6B62A00}"/>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6-AD87-4FF6-B407-BB75C6B62A00}"/>
              </c:ext>
            </c:extLst>
          </c:dPt>
          <c:dPt>
            <c:idx val="4"/>
            <c:bubble3D val="0"/>
            <c:spPr>
              <a:solidFill>
                <a:schemeClr val="accent2">
                  <a:tint val="83000"/>
                </a:schemeClr>
              </a:solidFill>
              <a:ln w="19050">
                <a:solidFill>
                  <a:schemeClr val="lt1"/>
                </a:solidFill>
              </a:ln>
              <a:effectLst/>
            </c:spPr>
            <c:extLst>
              <c:ext xmlns:c16="http://schemas.microsoft.com/office/drawing/2014/chart" uri="{C3380CC4-5D6E-409C-BE32-E72D297353CC}">
                <c16:uniqueId val="{00000005-AD87-4FF6-B407-BB75C6B62A00}"/>
              </c:ext>
            </c:extLst>
          </c:dPt>
          <c:dPt>
            <c:idx val="5"/>
            <c:bubble3D val="0"/>
            <c:spPr>
              <a:solidFill>
                <a:schemeClr val="accent2">
                  <a:tint val="65000"/>
                </a:schemeClr>
              </a:solidFill>
              <a:ln w="19050">
                <a:solidFill>
                  <a:schemeClr val="lt1"/>
                </a:solidFill>
              </a:ln>
              <a:effectLst/>
            </c:spPr>
            <c:extLst>
              <c:ext xmlns:c16="http://schemas.microsoft.com/office/drawing/2014/chart" uri="{C3380CC4-5D6E-409C-BE32-E72D297353CC}">
                <c16:uniqueId val="{00000007-AD87-4FF6-B407-BB75C6B62A00}"/>
              </c:ext>
            </c:extLst>
          </c:dPt>
          <c:dPt>
            <c:idx val="6"/>
            <c:bubble3D val="0"/>
            <c:spPr>
              <a:solidFill>
                <a:schemeClr val="accent2">
                  <a:tint val="48000"/>
                </a:schemeClr>
              </a:solidFill>
              <a:ln w="19050">
                <a:solidFill>
                  <a:schemeClr val="lt1"/>
                </a:solidFill>
              </a:ln>
              <a:effectLst/>
            </c:spPr>
            <c:extLst>
              <c:ext xmlns:c16="http://schemas.microsoft.com/office/drawing/2014/chart" uri="{C3380CC4-5D6E-409C-BE32-E72D297353CC}">
                <c16:uniqueId val="{00000009-AD87-4FF6-B407-BB75C6B62A00}"/>
              </c:ext>
            </c:extLst>
          </c:dPt>
          <c:dLbls>
            <c:dLbl>
              <c:idx val="0"/>
              <c:spPr>
                <a:noFill/>
                <a:ln>
                  <a:noFill/>
                </a:ln>
                <a:effectLst/>
              </c:spPr>
              <c:txPr>
                <a:bodyPr rot="0" spcFirstLastPara="1" vertOverflow="ellipsis" vert="horz" wrap="square" lIns="38100" tIns="19050" rIns="38100" bIns="19050" anchor="ctr" anchorCtr="1">
                  <a:noAutofit/>
                </a:bodyPr>
                <a:lstStyle/>
                <a:p>
                  <a:pPr>
                    <a:defRPr sz="20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3829498203221621"/>
                      <c:h val="0.26141375746251538"/>
                    </c:manualLayout>
                  </c15:layout>
                </c:ext>
                <c:ext xmlns:c16="http://schemas.microsoft.com/office/drawing/2014/chart" uri="{C3380CC4-5D6E-409C-BE32-E72D297353CC}">
                  <c16:uniqueId val="{00000004-AD87-4FF6-B407-BB75C6B62A00}"/>
                </c:ext>
              </c:extLst>
            </c:dLbl>
            <c:dLbl>
              <c:idx val="1"/>
              <c:layout>
                <c:manualLayout>
                  <c:x val="-8.7751539246628818E-3"/>
                  <c:y val="7.0475540562039999E-3"/>
                </c:manualLayout>
              </c:layout>
              <c:spPr>
                <a:noFill/>
                <a:ln>
                  <a:noFill/>
                </a:ln>
                <a:effectLst/>
              </c:spPr>
              <c:txPr>
                <a:bodyPr rot="0" spcFirstLastPara="1" vertOverflow="ellipsis" vert="horz" wrap="square" lIns="38100" tIns="19050" rIns="38100" bIns="19050" anchor="ctr" anchorCtr="1">
                  <a:noAutofit/>
                </a:bodyPr>
                <a:lstStyle/>
                <a:p>
                  <a:pPr>
                    <a:defRPr sz="20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9615046770705313"/>
                      <c:h val="0.23787644730186522"/>
                    </c:manualLayout>
                  </c15:layout>
                </c:ext>
                <c:ext xmlns:c16="http://schemas.microsoft.com/office/drawing/2014/chart" uri="{C3380CC4-5D6E-409C-BE32-E72D297353CC}">
                  <c16:uniqueId val="{00000003-AD87-4FF6-B407-BB75C6B62A00}"/>
                </c:ext>
              </c:extLst>
            </c:dLbl>
            <c:dLbl>
              <c:idx val="2"/>
              <c:layout>
                <c:manualLayout>
                  <c:x val="-9.392338265228968E-2"/>
                  <c:y val="0.14838619601731362"/>
                </c:manualLayout>
              </c:layout>
              <c:tx>
                <c:rich>
                  <a:bodyPr rot="0" spcFirstLastPara="1" vertOverflow="ellipsis" vert="horz" wrap="square" lIns="38100" tIns="19050" rIns="38100" bIns="19050" anchor="ctr" anchorCtr="1">
                    <a:noAutofit/>
                  </a:bodyPr>
                  <a:lstStyle/>
                  <a:p>
                    <a:pPr>
                      <a:defRPr sz="2000" b="1" i="0" u="none" strike="noStrike" kern="1200" baseline="0">
                        <a:solidFill>
                          <a:schemeClr val="tx1">
                            <a:lumMod val="85000"/>
                            <a:lumOff val="15000"/>
                          </a:schemeClr>
                        </a:solidFill>
                        <a:latin typeface="Times New Roman" panose="02020603050405020304" pitchFamily="18" charset="0"/>
                        <a:ea typeface="+mn-ea"/>
                        <a:cs typeface="Times New Roman" panose="02020603050405020304" pitchFamily="18" charset="0"/>
                      </a:defRPr>
                    </a:pPr>
                    <a:fld id="{6C93FE57-29DB-4E9C-802D-5335E1466F20}" type="CATEGORYNAME">
                      <a:rPr lang="ar-KW" sz="2000"/>
                      <a:pPr>
                        <a:defRPr sz="2000" b="1">
                          <a:solidFill>
                            <a:schemeClr val="tx1">
                              <a:lumMod val="85000"/>
                              <a:lumOff val="15000"/>
                            </a:schemeClr>
                          </a:solidFill>
                          <a:latin typeface="Times New Roman" panose="02020603050405020304" pitchFamily="18" charset="0"/>
                          <a:cs typeface="Times New Roman" panose="02020603050405020304" pitchFamily="18" charset="0"/>
                        </a:defRPr>
                      </a:pPr>
                      <a:t>[CATEGORY NAME]</a:t>
                    </a:fld>
                    <a:r>
                      <a:rPr lang="en-US" sz="2000" baseline="0"/>
                      <a:t> </a:t>
                    </a:r>
                  </a:p>
                  <a:p>
                    <a:pPr>
                      <a:defRPr sz="2000" b="1">
                        <a:solidFill>
                          <a:schemeClr val="tx1">
                            <a:lumMod val="85000"/>
                            <a:lumOff val="15000"/>
                          </a:schemeClr>
                        </a:solidFill>
                        <a:latin typeface="Times New Roman" panose="02020603050405020304" pitchFamily="18" charset="0"/>
                        <a:cs typeface="Times New Roman" panose="02020603050405020304" pitchFamily="18" charset="0"/>
                      </a:defRPr>
                    </a:pPr>
                    <a:fld id="{047076B8-EBF5-43AD-BA6E-F1B5F3AD1882}" type="VALUE">
                      <a:rPr lang="en-US" sz="2000" baseline="0"/>
                      <a:pPr>
                        <a:defRPr sz="2000" b="1">
                          <a:solidFill>
                            <a:schemeClr val="tx1">
                              <a:lumMod val="85000"/>
                              <a:lumOff val="15000"/>
                            </a:schemeClr>
                          </a:solidFill>
                          <a:latin typeface="Times New Roman" panose="02020603050405020304" pitchFamily="18" charset="0"/>
                          <a:cs typeface="Times New Roman" panose="02020603050405020304" pitchFamily="18" charset="0"/>
                        </a:defRPr>
                      </a:pPr>
                      <a:t>[VALUE]</a:t>
                    </a:fld>
                    <a:endParaRPr lang="en-US"/>
                  </a:p>
                </c:rich>
              </c:tx>
              <c:spPr>
                <a:noFill/>
                <a:ln>
                  <a:noFill/>
                </a:ln>
                <a:effectLst/>
              </c:spPr>
              <c:txPr>
                <a:bodyPr rot="0" spcFirstLastPara="1" vertOverflow="ellipsis" vert="horz" wrap="square" lIns="38100" tIns="19050" rIns="38100" bIns="19050" anchor="ctr" anchorCtr="1">
                  <a:noAutofit/>
                </a:bodyPr>
                <a:lstStyle/>
                <a:p>
                  <a:pPr>
                    <a:defRPr sz="2000" b="1" i="0" u="none" strike="noStrike" kern="1200" baseline="0">
                      <a:solidFill>
                        <a:schemeClr val="tx1">
                          <a:lumMod val="85000"/>
                          <a:lumOff val="1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20667302087048492"/>
                      <c:h val="0.21863791437201577"/>
                    </c:manualLayout>
                  </c15:layout>
                  <c15:dlblFieldTable/>
                  <c15:showDataLabelsRange val="0"/>
                </c:ext>
                <c:ext xmlns:c16="http://schemas.microsoft.com/office/drawing/2014/chart" uri="{C3380CC4-5D6E-409C-BE32-E72D297353CC}">
                  <c16:uniqueId val="{00000008-AD87-4FF6-B407-BB75C6B62A00}"/>
                </c:ext>
              </c:extLst>
            </c:dLbl>
            <c:dLbl>
              <c:idx val="3"/>
              <c:layout>
                <c:manualLayout>
                  <c:x val="-0.21643830671847705"/>
                  <c:y val="8.5671663590350347E-2"/>
                </c:manualLayout>
              </c:layout>
              <c:spPr>
                <a:noFill/>
                <a:ln>
                  <a:noFill/>
                </a:ln>
                <a:effectLst/>
              </c:spPr>
              <c:txPr>
                <a:bodyPr rot="0" spcFirstLastPara="1" vertOverflow="ellipsis" vert="horz" wrap="square" lIns="38100" tIns="19050" rIns="38100" bIns="19050" anchor="ctr" anchorCtr="1">
                  <a:noAutofit/>
                </a:bodyPr>
                <a:lstStyle/>
                <a:p>
                  <a:pPr>
                    <a:defRPr sz="2000" b="1" i="0" u="none" strike="noStrike" kern="1200" baseline="0">
                      <a:solidFill>
                        <a:schemeClr val="tx1">
                          <a:lumMod val="85000"/>
                          <a:lumOff val="1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8736067024394082"/>
                      <c:h val="0.20933474704272437"/>
                    </c:manualLayout>
                  </c15:layout>
                </c:ext>
                <c:ext xmlns:c16="http://schemas.microsoft.com/office/drawing/2014/chart" uri="{C3380CC4-5D6E-409C-BE32-E72D297353CC}">
                  <c16:uniqueId val="{00000006-AD87-4FF6-B407-BB75C6B62A00}"/>
                </c:ext>
              </c:extLst>
            </c:dLbl>
            <c:dLbl>
              <c:idx val="4"/>
              <c:layout>
                <c:manualLayout>
                  <c:x val="-0.1614275726864563"/>
                  <c:y val="1.173056436919096E-3"/>
                </c:manualLayout>
              </c:layout>
              <c:spPr>
                <a:noFill/>
                <a:ln>
                  <a:noFill/>
                </a:ln>
                <a:effectLst/>
              </c:spPr>
              <c:txPr>
                <a:bodyPr rot="0" spcFirstLastPara="1" vertOverflow="ellipsis" vert="horz" wrap="square" lIns="38100" tIns="19050" rIns="38100" bIns="19050" anchor="ctr" anchorCtr="1">
                  <a:noAutofit/>
                </a:bodyPr>
                <a:lstStyle/>
                <a:p>
                  <a:pPr>
                    <a:defRPr sz="2000" b="1" i="0" u="none" strike="noStrike" kern="1200" baseline="0">
                      <a:solidFill>
                        <a:schemeClr val="tx1">
                          <a:lumMod val="85000"/>
                          <a:lumOff val="1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27573901777844445"/>
                      <c:h val="0.14935601405138357"/>
                    </c:manualLayout>
                  </c15:layout>
                </c:ext>
                <c:ext xmlns:c16="http://schemas.microsoft.com/office/drawing/2014/chart" uri="{C3380CC4-5D6E-409C-BE32-E72D297353CC}">
                  <c16:uniqueId val="{00000005-AD87-4FF6-B407-BB75C6B62A00}"/>
                </c:ext>
              </c:extLst>
            </c:dLbl>
            <c:dLbl>
              <c:idx val="5"/>
              <c:layout>
                <c:manualLayout>
                  <c:x val="-0.14401963293242098"/>
                  <c:y val="-0.11221622573651704"/>
                </c:manualLayout>
              </c:layout>
              <c:spPr>
                <a:noFill/>
                <a:ln>
                  <a:noFill/>
                </a:ln>
                <a:effectLst/>
              </c:spPr>
              <c:txPr>
                <a:bodyPr rot="0" spcFirstLastPara="1" vertOverflow="ellipsis" vert="horz" wrap="square" lIns="38100" tIns="19050" rIns="38100" bIns="19050" anchor="ctr" anchorCtr="1">
                  <a:noAutofit/>
                </a:bodyPr>
                <a:lstStyle/>
                <a:p>
                  <a:pPr>
                    <a:defRPr sz="2000" b="1" i="0" u="none" strike="noStrike" kern="1200" baseline="0">
                      <a:solidFill>
                        <a:schemeClr val="tx1">
                          <a:lumMod val="85000"/>
                          <a:lumOff val="1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5382210402683255"/>
                      <c:h val="0.23437311341980158"/>
                    </c:manualLayout>
                  </c15:layout>
                </c:ext>
                <c:ext xmlns:c16="http://schemas.microsoft.com/office/drawing/2014/chart" uri="{C3380CC4-5D6E-409C-BE32-E72D297353CC}">
                  <c16:uniqueId val="{00000007-AD87-4FF6-B407-BB75C6B62A00}"/>
                </c:ext>
              </c:extLst>
            </c:dLbl>
            <c:dLbl>
              <c:idx val="6"/>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87-4FF6-B407-BB75C6B62A00}"/>
                </c:ext>
              </c:extLst>
            </c:dLbl>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'Arab-FDI projects-Sectors'!$B$31:$B$37</c:f>
              <c:strCache>
                <c:ptCount val="7"/>
                <c:pt idx="0">
                  <c:v>خدمات الأعمال
Business Services</c:v>
                </c:pt>
                <c:pt idx="1">
                  <c:v>البرمجيات وخدمات تكنولوجيا المعلومات
Software and IT services</c:v>
                </c:pt>
                <c:pt idx="2">
                  <c:v>الخدمات المالية
Financial Services</c:v>
                </c:pt>
                <c:pt idx="3">
                  <c:v>النقل والتخزين
Transportation and storage</c:v>
                </c:pt>
                <c:pt idx="4">
                  <c:v> الاتصالات
 Telecommunications</c:v>
                </c:pt>
                <c:pt idx="5">
                  <c:v>المعدات الصناعية
Industrial equipment</c:v>
                </c:pt>
                <c:pt idx="6">
                  <c:v>قطاعات أخرى
 Other Sectors </c:v>
                </c:pt>
              </c:strCache>
            </c:strRef>
          </c:cat>
          <c:val>
            <c:numRef>
              <c:f>'Arab-FDI projects-Sectors'!$C$31:$C$37</c:f>
              <c:numCache>
                <c:formatCode>0%</c:formatCode>
                <c:ptCount val="7"/>
                <c:pt idx="0">
                  <c:v>0.23201856148491878</c:v>
                </c:pt>
                <c:pt idx="1">
                  <c:v>0.20881670533642691</c:v>
                </c:pt>
                <c:pt idx="2">
                  <c:v>7.5406032482598612E-2</c:v>
                </c:pt>
                <c:pt idx="3">
                  <c:v>6.1484918793503478E-2</c:v>
                </c:pt>
                <c:pt idx="4">
                  <c:v>6.0324825986078884E-2</c:v>
                </c:pt>
                <c:pt idx="5">
                  <c:v>4.7563805104408351E-2</c:v>
                </c:pt>
                <c:pt idx="6">
                  <c:v>0.31</c:v>
                </c:pt>
              </c:numCache>
            </c:numRef>
          </c:val>
          <c:extLst>
            <c:ext xmlns:c16="http://schemas.microsoft.com/office/drawing/2014/chart" uri="{C3380CC4-5D6E-409C-BE32-E72D297353CC}">
              <c16:uniqueId val="{00000000-AD87-4FF6-B407-BB75C6B62A00}"/>
            </c:ext>
          </c:extLst>
        </c:ser>
        <c:dLbls>
          <c:showLegendKey val="0"/>
          <c:showVal val="0"/>
          <c:showCatName val="0"/>
          <c:showSerName val="0"/>
          <c:showPercent val="0"/>
          <c:showBubbleSize val="0"/>
          <c:showLeaderLines val="0"/>
        </c:dLbls>
        <c:firstSliceAng val="54"/>
        <c:holeSize val="34"/>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ar-KW" sz="1600" b="1">
                <a:solidFill>
                  <a:sysClr val="windowText" lastClr="000000"/>
                </a:solidFill>
              </a:rPr>
              <a:t>أهم الأنشطة المستقبلة للمشاريع الأجنبية في المنطقة العربية لعام 2021</a:t>
            </a:r>
            <a:r>
              <a:rPr lang="ar-KW" sz="1600" b="1" baseline="0">
                <a:solidFill>
                  <a:sysClr val="windowText" lastClr="000000"/>
                </a:solidFill>
              </a:rPr>
              <a:t> وفقاً لعدد المشاريع</a:t>
            </a:r>
            <a:endParaRPr lang="ar-KW" sz="1600" b="1">
              <a:solidFill>
                <a:sysClr val="windowText" lastClr="000000"/>
              </a:solidFill>
            </a:endParaRPr>
          </a:p>
          <a:p>
            <a:pPr>
              <a:defRPr sz="1600" b="1">
                <a:solidFill>
                  <a:sysClr val="windowText" lastClr="000000"/>
                </a:solidFill>
              </a:defRPr>
            </a:pPr>
            <a:r>
              <a:rPr lang="en-US" sz="1600" b="1">
                <a:solidFill>
                  <a:sysClr val="windowText" lastClr="000000"/>
                </a:solidFill>
              </a:rPr>
              <a:t>Most important activities</a:t>
            </a:r>
            <a:r>
              <a:rPr lang="en-US" sz="1600" b="1" baseline="0">
                <a:solidFill>
                  <a:sysClr val="windowText" lastClr="000000"/>
                </a:solidFill>
              </a:rPr>
              <a:t> </a:t>
            </a:r>
            <a:r>
              <a:rPr lang="en-US" sz="1600" b="1">
                <a:solidFill>
                  <a:sysClr val="windowText" lastClr="000000"/>
                </a:solidFill>
              </a:rPr>
              <a:t>receiving FDI in Arab countries</a:t>
            </a:r>
          </a:p>
          <a:p>
            <a:pPr>
              <a:defRPr sz="1600" b="1">
                <a:solidFill>
                  <a:sysClr val="windowText" lastClr="000000"/>
                </a:solidFill>
              </a:defRPr>
            </a:pPr>
            <a:r>
              <a:rPr lang="en-US" sz="1600" b="1">
                <a:solidFill>
                  <a:sysClr val="windowText" lastClr="000000"/>
                </a:solidFill>
              </a:rPr>
              <a:t> in  2021 according to number of projects</a:t>
            </a:r>
          </a:p>
        </c:rich>
      </c:tx>
      <c:layout>
        <c:manualLayout>
          <c:xMode val="edge"/>
          <c:yMode val="edge"/>
          <c:x val="0.15269611420523652"/>
          <c:y val="1.7278373472666017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6005454196274246"/>
          <c:y val="0.1683619681361202"/>
          <c:w val="0.68807041802701496"/>
          <c:h val="0.82013924518500458"/>
        </c:manualLayout>
      </c:layout>
      <c:doughnutChart>
        <c:varyColors val="1"/>
        <c:ser>
          <c:idx val="0"/>
          <c:order val="0"/>
          <c:dPt>
            <c:idx val="0"/>
            <c:bubble3D val="0"/>
            <c:spPr>
              <a:solidFill>
                <a:schemeClr val="accent2">
                  <a:shade val="50000"/>
                </a:schemeClr>
              </a:solidFill>
              <a:ln w="19050">
                <a:solidFill>
                  <a:schemeClr val="lt1"/>
                </a:solidFill>
              </a:ln>
              <a:effectLst/>
            </c:spPr>
            <c:extLst>
              <c:ext xmlns:c16="http://schemas.microsoft.com/office/drawing/2014/chart" uri="{C3380CC4-5D6E-409C-BE32-E72D297353CC}">
                <c16:uniqueId val="{00000001-6721-4CC4-A7CA-0A79E1C0640D}"/>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2-539A-434B-9912-04900E1FA93B}"/>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3-539A-434B-9912-04900E1FA93B}"/>
              </c:ext>
            </c:extLst>
          </c:dPt>
          <c:dPt>
            <c:idx val="3"/>
            <c:bubble3D val="0"/>
            <c:spPr>
              <a:solidFill>
                <a:schemeClr val="accent2">
                  <a:tint val="90000"/>
                </a:schemeClr>
              </a:solidFill>
              <a:ln w="19050">
                <a:solidFill>
                  <a:schemeClr val="lt1"/>
                </a:solidFill>
              </a:ln>
              <a:effectLst/>
            </c:spPr>
            <c:extLst>
              <c:ext xmlns:c16="http://schemas.microsoft.com/office/drawing/2014/chart" uri="{C3380CC4-5D6E-409C-BE32-E72D297353CC}">
                <c16:uniqueId val="{00000004-539A-434B-9912-04900E1FA93B}"/>
              </c:ext>
            </c:extLst>
          </c:dPt>
          <c:dPt>
            <c:idx val="4"/>
            <c:bubble3D val="0"/>
            <c:spPr>
              <a:solidFill>
                <a:schemeClr val="accent2">
                  <a:tint val="70000"/>
                </a:schemeClr>
              </a:solidFill>
              <a:ln w="19050">
                <a:solidFill>
                  <a:schemeClr val="lt1"/>
                </a:solidFill>
              </a:ln>
              <a:effectLst/>
            </c:spPr>
            <c:extLst>
              <c:ext xmlns:c16="http://schemas.microsoft.com/office/drawing/2014/chart" uri="{C3380CC4-5D6E-409C-BE32-E72D297353CC}">
                <c16:uniqueId val="{00000005-539A-434B-9912-04900E1FA93B}"/>
              </c:ext>
            </c:extLst>
          </c:dPt>
          <c:dPt>
            <c:idx val="5"/>
            <c:bubble3D val="0"/>
            <c:spPr>
              <a:solidFill>
                <a:schemeClr val="accent2">
                  <a:tint val="50000"/>
                </a:schemeClr>
              </a:solidFill>
              <a:ln w="19050">
                <a:solidFill>
                  <a:schemeClr val="lt1"/>
                </a:solidFill>
              </a:ln>
              <a:effectLst/>
            </c:spPr>
            <c:extLst>
              <c:ext xmlns:c16="http://schemas.microsoft.com/office/drawing/2014/chart" uri="{C3380CC4-5D6E-409C-BE32-E72D297353CC}">
                <c16:uniqueId val="{00000006-539A-434B-9912-04900E1FA93B}"/>
              </c:ext>
            </c:extLst>
          </c:dPt>
          <c:dLbls>
            <c:dLbl>
              <c:idx val="1"/>
              <c:tx>
                <c:rich>
                  <a:bodyPr/>
                  <a:lstStyle/>
                  <a:p>
                    <a:fld id="{39681D7D-0468-472C-97F9-E684A1DE8CF6}" type="CATEGORYNAME">
                      <a:rPr lang="ar-KW"/>
                      <a:pPr/>
                      <a:t>[CATEGORY NAME]</a:t>
                    </a:fld>
                    <a:endParaRPr lang="en-US"/>
                  </a:p>
                  <a:p>
                    <a:r>
                      <a:rPr lang="en-US" baseline="0"/>
                      <a:t> </a:t>
                    </a:r>
                    <a:fld id="{E0EB85E7-AC6A-4CF3-A6D5-92E8A59FEF25}" type="VALUE">
                      <a:rPr lang="en-US" baseline="0"/>
                      <a:pPr/>
                      <a:t>[VALUE]</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4807439021411268"/>
                      <c:h val="0.24775551238725951"/>
                    </c:manualLayout>
                  </c15:layout>
                  <c15:dlblFieldTable/>
                  <c15:showDataLabelsRange val="0"/>
                </c:ext>
                <c:ext xmlns:c16="http://schemas.microsoft.com/office/drawing/2014/chart" uri="{C3380CC4-5D6E-409C-BE32-E72D297353CC}">
                  <c16:uniqueId val="{00000002-539A-434B-9912-04900E1FA93B}"/>
                </c:ext>
              </c:extLst>
            </c:dLbl>
            <c:dLbl>
              <c:idx val="2"/>
              <c:layout>
                <c:manualLayout>
                  <c:x val="-1.4748322553549595E-2"/>
                  <c:y val="1.6900735087332181E-3"/>
                </c:manualLayout>
              </c:layout>
              <c:tx>
                <c:rich>
                  <a:bodyPr/>
                  <a:lstStyle/>
                  <a:p>
                    <a:fld id="{908EE922-46B0-4FB7-B64F-2D03D2C3BA42}" type="CATEGORYNAME">
                      <a:rPr lang="ar-KW"/>
                      <a:pPr/>
                      <a:t>[CATEGORY NAME]</a:t>
                    </a:fld>
                    <a:r>
                      <a:rPr lang="en-US" baseline="0"/>
                      <a:t> </a:t>
                    </a:r>
                  </a:p>
                  <a:p>
                    <a:fld id="{059864B5-9234-406A-B349-2B715519D527}" type="VALUE">
                      <a:rPr lang="en-US" baseline="0"/>
                      <a:pPr/>
                      <a:t>[VALUE]</a:t>
                    </a:fld>
                    <a:endParaRPr lang="en-US"/>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6780792644920964"/>
                      <c:h val="0.19949393340227031"/>
                    </c:manualLayout>
                  </c15:layout>
                  <c15:dlblFieldTable/>
                  <c15:showDataLabelsRange val="0"/>
                </c:ext>
                <c:ext xmlns:c16="http://schemas.microsoft.com/office/drawing/2014/chart" uri="{C3380CC4-5D6E-409C-BE32-E72D297353CC}">
                  <c16:uniqueId val="{00000003-539A-434B-9912-04900E1FA93B}"/>
                </c:ext>
              </c:extLst>
            </c:dLbl>
            <c:dLbl>
              <c:idx val="3"/>
              <c:layout>
                <c:manualLayout>
                  <c:x val="-0.19074847961078037"/>
                  <c:y val="-1.2786982214207309E-3"/>
                </c:manualLayout>
              </c:layout>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17277792714935022"/>
                      <c:h val="0.2384685959713452"/>
                    </c:manualLayout>
                  </c15:layout>
                </c:ext>
                <c:ext xmlns:c16="http://schemas.microsoft.com/office/drawing/2014/chart" uri="{C3380CC4-5D6E-409C-BE32-E72D297353CC}">
                  <c16:uniqueId val="{00000004-539A-434B-9912-04900E1FA93B}"/>
                </c:ext>
              </c:extLst>
            </c:dLbl>
            <c:dLbl>
              <c:idx val="4"/>
              <c:layout>
                <c:manualLayout>
                  <c:x val="-0.19052461430126114"/>
                  <c:y val="-8.8181037663835588E-2"/>
                </c:manualLayout>
              </c:layout>
              <c:tx>
                <c:rich>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fld id="{858CAB94-7943-4DFA-A877-29340833EC07}" type="CATEGORYNAME">
                      <a:rPr lang="ar-KW" sz="1600">
                        <a:solidFill>
                          <a:sysClr val="windowText" lastClr="000000"/>
                        </a:solidFill>
                      </a:rPr>
                      <a:pPr>
                        <a:defRPr sz="1600" b="1">
                          <a:solidFill>
                            <a:sysClr val="windowText" lastClr="000000"/>
                          </a:solidFill>
                        </a:defRPr>
                      </a:pPr>
                      <a:t>[CATEGORY NAME]</a:t>
                    </a:fld>
                    <a:endParaRPr lang="en-US" sz="1600">
                      <a:solidFill>
                        <a:sysClr val="windowText" lastClr="000000"/>
                      </a:solidFill>
                    </a:endParaRPr>
                  </a:p>
                  <a:p>
                    <a:pPr>
                      <a:defRPr sz="1600" b="1">
                        <a:solidFill>
                          <a:sysClr val="windowText" lastClr="000000"/>
                        </a:solidFill>
                      </a:defRPr>
                    </a:pPr>
                    <a:r>
                      <a:rPr lang="en-US" sz="1600" baseline="0">
                        <a:solidFill>
                          <a:sysClr val="windowText" lastClr="000000"/>
                        </a:solidFill>
                      </a:rPr>
                      <a:t> </a:t>
                    </a:r>
                    <a:fld id="{53D239BA-C84B-4AE0-A0E4-BC7770086C9F}" type="VALUE">
                      <a:rPr lang="en-US" sz="1600" baseline="0">
                        <a:solidFill>
                          <a:sysClr val="windowText" lastClr="000000"/>
                        </a:solidFill>
                      </a:rPr>
                      <a:pPr>
                        <a:defRPr sz="1600" b="1">
                          <a:solidFill>
                            <a:sysClr val="windowText" lastClr="000000"/>
                          </a:solidFill>
                        </a:defRPr>
                      </a:pPr>
                      <a:t>[VALUE]</a:t>
                    </a:fld>
                    <a:endParaRPr lang="en-US" sz="1600" baseline="0">
                      <a:solidFill>
                        <a:sysClr val="windowText" lastClr="000000"/>
                      </a:solidFill>
                    </a:endParaRPr>
                  </a:p>
                </c:rich>
              </c:tx>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layout>
                    <c:manualLayout>
                      <c:w val="0.2160759234363997"/>
                      <c:h val="0.25193651283932661"/>
                    </c:manualLayout>
                  </c15:layout>
                  <c15:dlblFieldTable/>
                  <c15:showDataLabelsRange val="0"/>
                </c:ext>
                <c:ext xmlns:c16="http://schemas.microsoft.com/office/drawing/2014/chart" uri="{C3380CC4-5D6E-409C-BE32-E72D297353CC}">
                  <c16:uniqueId val="{00000005-539A-434B-9912-04900E1FA93B}"/>
                </c:ext>
              </c:extLst>
            </c:dLbl>
            <c:dLbl>
              <c:idx val="5"/>
              <c:showLegendKey val="0"/>
              <c:showVal val="1"/>
              <c:showCatName val="1"/>
              <c:showSerName val="0"/>
              <c:showPercent val="0"/>
              <c:showBubbleSize val="0"/>
              <c:separator> </c:separator>
              <c:extLst>
                <c:ext xmlns:c15="http://schemas.microsoft.com/office/drawing/2012/chart" uri="{CE6537A1-D6FC-4f65-9D91-7224C49458BB}">
                  <c15:layout>
                    <c:manualLayout>
                      <c:w val="0.17538190601170739"/>
                      <c:h val="0.18883231874840456"/>
                    </c:manualLayout>
                  </c15:layout>
                </c:ext>
                <c:ext xmlns:c16="http://schemas.microsoft.com/office/drawing/2014/chart" uri="{C3380CC4-5D6E-409C-BE32-E72D297353CC}">
                  <c16:uniqueId val="{00000006-539A-434B-9912-04900E1FA93B}"/>
                </c:ext>
              </c:extLst>
            </c:dLbl>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'Arab-FDI projects-Activities'!$B$26:$B$31</c:f>
              <c:strCache>
                <c:ptCount val="6"/>
                <c:pt idx="0">
                  <c:v>خدمات الاعمال
Business Services
</c:v>
                </c:pt>
                <c:pt idx="1">
                  <c:v>المبيعات والتسويق والدعم
Sales, Marketing
 and Support</c:v>
                </c:pt>
                <c:pt idx="2">
                  <c:v>التصنيع
 Manufacturing</c:v>
                </c:pt>
                <c:pt idx="3">
                  <c:v>
توفير المقرات 
Providing headquarters
</c:v>
                </c:pt>
                <c:pt idx="4">
                  <c:v>الخدمات اللوجستية والتوزيع والنقل
 Logistics, distribution and transportation</c:v>
                </c:pt>
                <c:pt idx="5">
                  <c:v> الأنشطة الأخرى
Other Activities</c:v>
                </c:pt>
              </c:strCache>
            </c:strRef>
          </c:cat>
          <c:val>
            <c:numRef>
              <c:f>'Arab-FDI projects-Activities'!$C$26:$C$31</c:f>
              <c:numCache>
                <c:formatCode>0.0%</c:formatCode>
                <c:ptCount val="6"/>
                <c:pt idx="0">
                  <c:v>0.31438515081206497</c:v>
                </c:pt>
                <c:pt idx="1">
                  <c:v>0.30394431554524359</c:v>
                </c:pt>
                <c:pt idx="2">
                  <c:v>8.4686774941995363E-2</c:v>
                </c:pt>
                <c:pt idx="3">
                  <c:v>8.3526682134570762E-2</c:v>
                </c:pt>
                <c:pt idx="4">
                  <c:v>6.612529002320186E-2</c:v>
                </c:pt>
                <c:pt idx="5">
                  <c:v>0.14699999999999999</c:v>
                </c:pt>
              </c:numCache>
            </c:numRef>
          </c:val>
          <c:extLst>
            <c:ext xmlns:c16="http://schemas.microsoft.com/office/drawing/2014/chart" uri="{C3380CC4-5D6E-409C-BE32-E72D297353CC}">
              <c16:uniqueId val="{00000000-539A-434B-9912-04900E1FA93B}"/>
            </c:ext>
          </c:extLst>
        </c:ser>
        <c:dLbls>
          <c:showLegendKey val="0"/>
          <c:showVal val="0"/>
          <c:showCatName val="0"/>
          <c:showSerName val="0"/>
          <c:showPercent val="0"/>
          <c:showBubbleSize val="0"/>
          <c:showLeaderLines val="1"/>
        </c:dLbls>
        <c:firstSliceAng val="0"/>
        <c:holeSize val="32"/>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ontent!A1"/><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ontent!A1"/><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ontent!A1"/><Relationship Id="rId1" Type="http://schemas.openxmlformats.org/officeDocument/2006/relationships/chart" Target="../charts/chart3.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oneCellAnchor>
    <xdr:from>
      <xdr:col>2</xdr:col>
      <xdr:colOff>4962744</xdr:colOff>
      <xdr:row>0</xdr:row>
      <xdr:rowOff>225136</xdr:rowOff>
    </xdr:from>
    <xdr:ext cx="484650" cy="502227"/>
    <xdr:pic>
      <xdr:nvPicPr>
        <xdr:cNvPr id="2" name="Picture 1">
          <a:extLst>
            <a:ext uri="{FF2B5EF4-FFF2-40B4-BE49-F238E27FC236}">
              <a16:creationId xmlns:a16="http://schemas.microsoft.com/office/drawing/2014/main" id="{8D270094-BD46-4705-BE06-2C464EE6626F}"/>
            </a:ext>
          </a:extLst>
        </xdr:cNvPr>
        <xdr:cNvPicPr>
          <a:picLocks noChangeAspect="1"/>
        </xdr:cNvPicPr>
      </xdr:nvPicPr>
      <xdr:blipFill>
        <a:blip xmlns:r="http://schemas.openxmlformats.org/officeDocument/2006/relationships" r:embed="rId1"/>
        <a:stretch>
          <a:fillRect/>
        </a:stretch>
      </xdr:blipFill>
      <xdr:spPr>
        <a:xfrm>
          <a:off x="11405108" y="225136"/>
          <a:ext cx="484650" cy="50222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14</xdr:col>
      <xdr:colOff>194387</xdr:colOff>
      <xdr:row>3</xdr:row>
      <xdr:rowOff>58317</xdr:rowOff>
    </xdr:from>
    <xdr:to>
      <xdr:col>14</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AB82F98-7435-4418-8EDE-1578EA5325F6}"/>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9</xdr:col>
      <xdr:colOff>1143000</xdr:colOff>
      <xdr:row>0</xdr:row>
      <xdr:rowOff>219807</xdr:rowOff>
    </xdr:from>
    <xdr:ext cx="484650" cy="502227"/>
    <xdr:pic>
      <xdr:nvPicPr>
        <xdr:cNvPr id="3" name="Picture 2">
          <a:extLst>
            <a:ext uri="{FF2B5EF4-FFF2-40B4-BE49-F238E27FC236}">
              <a16:creationId xmlns:a16="http://schemas.microsoft.com/office/drawing/2014/main" id="{0BB2F10A-CEC7-477B-9E6A-607C5AACBBAA}"/>
            </a:ext>
          </a:extLst>
        </xdr:cNvPr>
        <xdr:cNvPicPr>
          <a:picLocks noChangeAspect="1"/>
        </xdr:cNvPicPr>
      </xdr:nvPicPr>
      <xdr:blipFill>
        <a:blip xmlns:r="http://schemas.openxmlformats.org/officeDocument/2006/relationships" r:embed="rId2"/>
        <a:stretch>
          <a:fillRect/>
        </a:stretch>
      </xdr:blipFill>
      <xdr:spPr>
        <a:xfrm>
          <a:off x="10272346" y="219807"/>
          <a:ext cx="484650" cy="502227"/>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10</xdr:col>
      <xdr:colOff>194387</xdr:colOff>
      <xdr:row>3</xdr:row>
      <xdr:rowOff>58317</xdr:rowOff>
    </xdr:from>
    <xdr:to>
      <xdr:col>10</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9549F45-D6C1-45FE-B516-594122F1D104}"/>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528559</xdr:colOff>
      <xdr:row>0</xdr:row>
      <xdr:rowOff>171450</xdr:rowOff>
    </xdr:from>
    <xdr:ext cx="422815" cy="438149"/>
    <xdr:pic>
      <xdr:nvPicPr>
        <xdr:cNvPr id="3" name="Picture 2">
          <a:extLst>
            <a:ext uri="{FF2B5EF4-FFF2-40B4-BE49-F238E27FC236}">
              <a16:creationId xmlns:a16="http://schemas.microsoft.com/office/drawing/2014/main" id="{099C7C34-AE15-4608-BBA2-17B94D1BA4DB}"/>
            </a:ext>
          </a:extLst>
        </xdr:cNvPr>
        <xdr:cNvPicPr>
          <a:picLocks noChangeAspect="1"/>
        </xdr:cNvPicPr>
      </xdr:nvPicPr>
      <xdr:blipFill>
        <a:blip xmlns:r="http://schemas.openxmlformats.org/officeDocument/2006/relationships" r:embed="rId2"/>
        <a:stretch>
          <a:fillRect/>
        </a:stretch>
      </xdr:blipFill>
      <xdr:spPr>
        <a:xfrm>
          <a:off x="5719684" y="171450"/>
          <a:ext cx="422815" cy="43814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9</xdr:col>
      <xdr:colOff>194387</xdr:colOff>
      <xdr:row>3</xdr:row>
      <xdr:rowOff>58317</xdr:rowOff>
    </xdr:from>
    <xdr:to>
      <xdr:col>9</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3CD82C9-1BCF-473F-8E8D-2060F7BAEF5E}"/>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1371093</xdr:colOff>
      <xdr:row>0</xdr:row>
      <xdr:rowOff>104775</xdr:rowOff>
    </xdr:from>
    <xdr:ext cx="542307" cy="561975"/>
    <xdr:pic>
      <xdr:nvPicPr>
        <xdr:cNvPr id="3" name="Picture 2">
          <a:extLst>
            <a:ext uri="{FF2B5EF4-FFF2-40B4-BE49-F238E27FC236}">
              <a16:creationId xmlns:a16="http://schemas.microsoft.com/office/drawing/2014/main" id="{AEAD82B6-4256-4140-B10F-F06FA51AC4AD}"/>
            </a:ext>
          </a:extLst>
        </xdr:cNvPr>
        <xdr:cNvPicPr>
          <a:picLocks noChangeAspect="1"/>
        </xdr:cNvPicPr>
      </xdr:nvPicPr>
      <xdr:blipFill>
        <a:blip xmlns:r="http://schemas.openxmlformats.org/officeDocument/2006/relationships" r:embed="rId2"/>
        <a:stretch>
          <a:fillRect/>
        </a:stretch>
      </xdr:blipFill>
      <xdr:spPr>
        <a:xfrm>
          <a:off x="5066793" y="104775"/>
          <a:ext cx="542307" cy="56197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10</xdr:col>
      <xdr:colOff>194387</xdr:colOff>
      <xdr:row>3</xdr:row>
      <xdr:rowOff>58317</xdr:rowOff>
    </xdr:from>
    <xdr:to>
      <xdr:col>10</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2E834A0-F3E6-48BF-A3FC-0CF76FEB999E}"/>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1217027</xdr:colOff>
      <xdr:row>0</xdr:row>
      <xdr:rowOff>104775</xdr:rowOff>
    </xdr:from>
    <xdr:ext cx="496348" cy="514349"/>
    <xdr:pic>
      <xdr:nvPicPr>
        <xdr:cNvPr id="3" name="Picture 2">
          <a:extLst>
            <a:ext uri="{FF2B5EF4-FFF2-40B4-BE49-F238E27FC236}">
              <a16:creationId xmlns:a16="http://schemas.microsoft.com/office/drawing/2014/main" id="{B4E78C27-A4C1-4D84-ADDD-69599FF96C28}"/>
            </a:ext>
          </a:extLst>
        </xdr:cNvPr>
        <xdr:cNvPicPr>
          <a:picLocks noChangeAspect="1"/>
        </xdr:cNvPicPr>
      </xdr:nvPicPr>
      <xdr:blipFill>
        <a:blip xmlns:r="http://schemas.openxmlformats.org/officeDocument/2006/relationships" r:embed="rId2"/>
        <a:stretch>
          <a:fillRect/>
        </a:stretch>
      </xdr:blipFill>
      <xdr:spPr>
        <a:xfrm>
          <a:off x="4855577" y="104775"/>
          <a:ext cx="496348" cy="51434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10</xdr:col>
      <xdr:colOff>194387</xdr:colOff>
      <xdr:row>4</xdr:row>
      <xdr:rowOff>58317</xdr:rowOff>
    </xdr:from>
    <xdr:to>
      <xdr:col>10</xdr:col>
      <xdr:colOff>981658</xdr:colOff>
      <xdr:row>5</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A64652E-DF69-49A8-9108-32B5C15B41B3}"/>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228600</xdr:colOff>
      <xdr:row>0</xdr:row>
      <xdr:rowOff>114300</xdr:rowOff>
    </xdr:from>
    <xdr:ext cx="484650" cy="502227"/>
    <xdr:pic>
      <xdr:nvPicPr>
        <xdr:cNvPr id="3" name="Picture 2">
          <a:extLst>
            <a:ext uri="{FF2B5EF4-FFF2-40B4-BE49-F238E27FC236}">
              <a16:creationId xmlns:a16="http://schemas.microsoft.com/office/drawing/2014/main" id="{D6AA8954-ABB8-4168-8246-20D81B36047F}"/>
            </a:ext>
          </a:extLst>
        </xdr:cNvPr>
        <xdr:cNvPicPr>
          <a:picLocks noChangeAspect="1"/>
        </xdr:cNvPicPr>
      </xdr:nvPicPr>
      <xdr:blipFill>
        <a:blip xmlns:r="http://schemas.openxmlformats.org/officeDocument/2006/relationships" r:embed="rId2"/>
        <a:stretch>
          <a:fillRect/>
        </a:stretch>
      </xdr:blipFill>
      <xdr:spPr>
        <a:xfrm>
          <a:off x="7429500" y="114300"/>
          <a:ext cx="484650" cy="50222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10</xdr:col>
      <xdr:colOff>45183</xdr:colOff>
      <xdr:row>21</xdr:row>
      <xdr:rowOff>25401</xdr:rowOff>
    </xdr:from>
    <xdr:to>
      <xdr:col>23</xdr:col>
      <xdr:colOff>402980</xdr:colOff>
      <xdr:row>43</xdr:row>
      <xdr:rowOff>134327</xdr:rowOff>
    </xdr:to>
    <xdr:graphicFrame macro="">
      <xdr:nvGraphicFramePr>
        <xdr:cNvPr id="2" name="Chart 1">
          <a:extLst>
            <a:ext uri="{FF2B5EF4-FFF2-40B4-BE49-F238E27FC236}">
              <a16:creationId xmlns:a16="http://schemas.microsoft.com/office/drawing/2014/main" id="{364875E7-2C1F-4427-85A2-2E56BDC040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194387</xdr:colOff>
      <xdr:row>3</xdr:row>
      <xdr:rowOff>58317</xdr:rowOff>
    </xdr:from>
    <xdr:to>
      <xdr:col>15</xdr:col>
      <xdr:colOff>981658</xdr:colOff>
      <xdr:row>4</xdr:row>
      <xdr:rowOff>222209</xdr:rowOff>
    </xdr:to>
    <xdr:sp macro="" textlink="">
      <xdr:nvSpPr>
        <xdr:cNvPr id="3" name="Arrow: Left 2">
          <a:hlinkClick xmlns:r="http://schemas.openxmlformats.org/officeDocument/2006/relationships" r:id="rId2"/>
          <a:extLst>
            <a:ext uri="{FF2B5EF4-FFF2-40B4-BE49-F238E27FC236}">
              <a16:creationId xmlns:a16="http://schemas.microsoft.com/office/drawing/2014/main" id="{65C35BF8-862B-43E2-AC76-4D6CB9D1BE09}"/>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769327</xdr:colOff>
      <xdr:row>0</xdr:row>
      <xdr:rowOff>134328</xdr:rowOff>
    </xdr:from>
    <xdr:ext cx="484650" cy="502227"/>
    <xdr:pic>
      <xdr:nvPicPr>
        <xdr:cNvPr id="4" name="Picture 3">
          <a:extLst>
            <a:ext uri="{FF2B5EF4-FFF2-40B4-BE49-F238E27FC236}">
              <a16:creationId xmlns:a16="http://schemas.microsoft.com/office/drawing/2014/main" id="{44CA1C8E-44AF-46BD-851F-807331383E18}"/>
            </a:ext>
          </a:extLst>
        </xdr:cNvPr>
        <xdr:cNvPicPr>
          <a:picLocks noChangeAspect="1"/>
        </xdr:cNvPicPr>
      </xdr:nvPicPr>
      <xdr:blipFill>
        <a:blip xmlns:r="http://schemas.openxmlformats.org/officeDocument/2006/relationships" r:embed="rId3"/>
        <a:stretch>
          <a:fillRect/>
        </a:stretch>
      </xdr:blipFill>
      <xdr:spPr>
        <a:xfrm>
          <a:off x="7082692" y="134328"/>
          <a:ext cx="484650" cy="50222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10</xdr:col>
      <xdr:colOff>194387</xdr:colOff>
      <xdr:row>4</xdr:row>
      <xdr:rowOff>58317</xdr:rowOff>
    </xdr:from>
    <xdr:to>
      <xdr:col>10</xdr:col>
      <xdr:colOff>981658</xdr:colOff>
      <xdr:row>5</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4D40F66-0F08-4378-8101-1AE40525D532}"/>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666750</xdr:colOff>
      <xdr:row>0</xdr:row>
      <xdr:rowOff>142875</xdr:rowOff>
    </xdr:from>
    <xdr:ext cx="484650" cy="502227"/>
    <xdr:pic>
      <xdr:nvPicPr>
        <xdr:cNvPr id="3" name="Picture 2">
          <a:extLst>
            <a:ext uri="{FF2B5EF4-FFF2-40B4-BE49-F238E27FC236}">
              <a16:creationId xmlns:a16="http://schemas.microsoft.com/office/drawing/2014/main" id="{BF83E728-A306-4C1E-AABE-69A8F88060B0}"/>
            </a:ext>
          </a:extLst>
        </xdr:cNvPr>
        <xdr:cNvPicPr>
          <a:picLocks noChangeAspect="1"/>
        </xdr:cNvPicPr>
      </xdr:nvPicPr>
      <xdr:blipFill>
        <a:blip xmlns:r="http://schemas.openxmlformats.org/officeDocument/2006/relationships" r:embed="rId2"/>
        <a:stretch>
          <a:fillRect/>
        </a:stretch>
      </xdr:blipFill>
      <xdr:spPr>
        <a:xfrm>
          <a:off x="3514725" y="142875"/>
          <a:ext cx="484650" cy="50222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10</xdr:col>
      <xdr:colOff>194387</xdr:colOff>
      <xdr:row>3</xdr:row>
      <xdr:rowOff>58317</xdr:rowOff>
    </xdr:from>
    <xdr:to>
      <xdr:col>10</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D5D150E-DDF0-486F-8196-2CDD909AAD76}"/>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503005</xdr:colOff>
      <xdr:row>0</xdr:row>
      <xdr:rowOff>128426</xdr:rowOff>
    </xdr:from>
    <xdr:ext cx="484650" cy="502227"/>
    <xdr:pic>
      <xdr:nvPicPr>
        <xdr:cNvPr id="3" name="Picture 2">
          <a:extLst>
            <a:ext uri="{FF2B5EF4-FFF2-40B4-BE49-F238E27FC236}">
              <a16:creationId xmlns:a16="http://schemas.microsoft.com/office/drawing/2014/main" id="{ABCAEFCA-1E5E-4373-B0C8-EDDB457D5D1E}"/>
            </a:ext>
          </a:extLst>
        </xdr:cNvPr>
        <xdr:cNvPicPr>
          <a:picLocks noChangeAspect="1"/>
        </xdr:cNvPicPr>
      </xdr:nvPicPr>
      <xdr:blipFill>
        <a:blip xmlns:r="http://schemas.openxmlformats.org/officeDocument/2006/relationships" r:embed="rId2"/>
        <a:stretch>
          <a:fillRect/>
        </a:stretch>
      </xdr:blipFill>
      <xdr:spPr>
        <a:xfrm>
          <a:off x="3906320" y="128426"/>
          <a:ext cx="484650" cy="50222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10</xdr:col>
      <xdr:colOff>194387</xdr:colOff>
      <xdr:row>3</xdr:row>
      <xdr:rowOff>58317</xdr:rowOff>
    </xdr:from>
    <xdr:to>
      <xdr:col>10</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20FD33A-EE49-48E0-9A14-CDBF3F1C0B22}"/>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685800</xdr:colOff>
      <xdr:row>0</xdr:row>
      <xdr:rowOff>142875</xdr:rowOff>
    </xdr:from>
    <xdr:ext cx="484650" cy="502227"/>
    <xdr:pic>
      <xdr:nvPicPr>
        <xdr:cNvPr id="3" name="Picture 2">
          <a:extLst>
            <a:ext uri="{FF2B5EF4-FFF2-40B4-BE49-F238E27FC236}">
              <a16:creationId xmlns:a16="http://schemas.microsoft.com/office/drawing/2014/main" id="{F3A42767-6DD0-41E1-81DD-A67FF8662FD3}"/>
            </a:ext>
          </a:extLst>
        </xdr:cNvPr>
        <xdr:cNvPicPr>
          <a:picLocks noChangeAspect="1"/>
        </xdr:cNvPicPr>
      </xdr:nvPicPr>
      <xdr:blipFill>
        <a:blip xmlns:r="http://schemas.openxmlformats.org/officeDocument/2006/relationships" r:embed="rId2"/>
        <a:stretch>
          <a:fillRect/>
        </a:stretch>
      </xdr:blipFill>
      <xdr:spPr>
        <a:xfrm>
          <a:off x="3724275" y="142875"/>
          <a:ext cx="484650" cy="502227"/>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23</xdr:col>
      <xdr:colOff>194387</xdr:colOff>
      <xdr:row>3</xdr:row>
      <xdr:rowOff>58317</xdr:rowOff>
    </xdr:from>
    <xdr:to>
      <xdr:col>23</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16960B3-AFD7-4485-86A1-53CB41510942}"/>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705329</xdr:colOff>
      <xdr:row>0</xdr:row>
      <xdr:rowOff>139202</xdr:rowOff>
    </xdr:from>
    <xdr:ext cx="645891" cy="669315"/>
    <xdr:pic>
      <xdr:nvPicPr>
        <xdr:cNvPr id="3" name="Picture 2">
          <a:extLst>
            <a:ext uri="{FF2B5EF4-FFF2-40B4-BE49-F238E27FC236}">
              <a16:creationId xmlns:a16="http://schemas.microsoft.com/office/drawing/2014/main" id="{DAC0D9BE-AB4A-418E-B0F9-580606EB54A1}"/>
            </a:ext>
          </a:extLst>
        </xdr:cNvPr>
        <xdr:cNvPicPr>
          <a:picLocks noChangeAspect="1"/>
        </xdr:cNvPicPr>
      </xdr:nvPicPr>
      <xdr:blipFill>
        <a:blip xmlns:r="http://schemas.openxmlformats.org/officeDocument/2006/relationships" r:embed="rId2"/>
        <a:stretch>
          <a:fillRect/>
        </a:stretch>
      </xdr:blipFill>
      <xdr:spPr>
        <a:xfrm>
          <a:off x="7206695" y="139202"/>
          <a:ext cx="645891" cy="6693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8037862</xdr:colOff>
      <xdr:row>2</xdr:row>
      <xdr:rowOff>32845</xdr:rowOff>
    </xdr:from>
    <xdr:to>
      <xdr:col>3</xdr:col>
      <xdr:colOff>10048129</xdr:colOff>
      <xdr:row>6</xdr:row>
      <xdr:rowOff>208016</xdr:rowOff>
    </xdr:to>
    <xdr:pic>
      <xdr:nvPicPr>
        <xdr:cNvPr id="2" name="Picture 1">
          <a:extLst>
            <a:ext uri="{FF2B5EF4-FFF2-40B4-BE49-F238E27FC236}">
              <a16:creationId xmlns:a16="http://schemas.microsoft.com/office/drawing/2014/main" id="{94A39545-89A0-43E9-9726-F4CD48768B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71396" y="591207"/>
          <a:ext cx="2010267" cy="1587499"/>
        </a:xfrm>
        <a:prstGeom prst="rect">
          <a:avLst/>
        </a:prstGeom>
      </xdr:spPr>
    </xdr:pic>
    <xdr:clientData/>
  </xdr:twoCellAnchor>
  <xdr:twoCellAnchor editAs="oneCell">
    <xdr:from>
      <xdr:col>2</xdr:col>
      <xdr:colOff>218965</xdr:colOff>
      <xdr:row>1</xdr:row>
      <xdr:rowOff>175172</xdr:rowOff>
    </xdr:from>
    <xdr:to>
      <xdr:col>3</xdr:col>
      <xdr:colOff>1631294</xdr:colOff>
      <xdr:row>9</xdr:row>
      <xdr:rowOff>238197</xdr:rowOff>
    </xdr:to>
    <xdr:pic>
      <xdr:nvPicPr>
        <xdr:cNvPr id="3" name="Picture 2">
          <a:extLst>
            <a:ext uri="{FF2B5EF4-FFF2-40B4-BE49-F238E27FC236}">
              <a16:creationId xmlns:a16="http://schemas.microsoft.com/office/drawing/2014/main" id="{4E3FB969-27A9-4C51-BA6C-52F4CEB0FECB}"/>
            </a:ext>
          </a:extLst>
        </xdr:cNvPr>
        <xdr:cNvPicPr>
          <a:picLocks noChangeAspect="1"/>
        </xdr:cNvPicPr>
      </xdr:nvPicPr>
      <xdr:blipFill>
        <a:blip xmlns:r="http://schemas.openxmlformats.org/officeDocument/2006/relationships" r:embed="rId2"/>
        <a:stretch>
          <a:fillRect/>
        </a:stretch>
      </xdr:blipFill>
      <xdr:spPr>
        <a:xfrm>
          <a:off x="470775" y="372241"/>
          <a:ext cx="1894053" cy="2570180"/>
        </a:xfrm>
        <a:prstGeom prst="rect">
          <a:avLst/>
        </a:prstGeom>
        <a:ln w="12700">
          <a:solidFill>
            <a:schemeClr val="tx1"/>
          </a:solid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27839</xdr:colOff>
      <xdr:row>24</xdr:row>
      <xdr:rowOff>372594</xdr:rowOff>
    </xdr:from>
    <xdr:to>
      <xdr:col>23</xdr:col>
      <xdr:colOff>241610</xdr:colOff>
      <xdr:row>45</xdr:row>
      <xdr:rowOff>148683</xdr:rowOff>
    </xdr:to>
    <xdr:graphicFrame macro="">
      <xdr:nvGraphicFramePr>
        <xdr:cNvPr id="36" name="Chart 1">
          <a:extLst>
            <a:ext uri="{FF2B5EF4-FFF2-40B4-BE49-F238E27FC236}">
              <a16:creationId xmlns:a16="http://schemas.microsoft.com/office/drawing/2014/main" id="{B811D9B3-E0B6-4958-9ADF-44B8CDB04E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194387</xdr:colOff>
      <xdr:row>3</xdr:row>
      <xdr:rowOff>58317</xdr:rowOff>
    </xdr:from>
    <xdr:to>
      <xdr:col>13</xdr:col>
      <xdr:colOff>981658</xdr:colOff>
      <xdr:row>4</xdr:row>
      <xdr:rowOff>222209</xdr:rowOff>
    </xdr:to>
    <xdr:sp macro="" textlink="">
      <xdr:nvSpPr>
        <xdr:cNvPr id="3" name="Arrow: Left 2">
          <a:hlinkClick xmlns:r="http://schemas.openxmlformats.org/officeDocument/2006/relationships" r:id="rId2"/>
          <a:extLst>
            <a:ext uri="{FF2B5EF4-FFF2-40B4-BE49-F238E27FC236}">
              <a16:creationId xmlns:a16="http://schemas.microsoft.com/office/drawing/2014/main" id="{B42337B3-4549-4C91-89B2-39E4C0E244DB}"/>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1080275</xdr:colOff>
      <xdr:row>0</xdr:row>
      <xdr:rowOff>209085</xdr:rowOff>
    </xdr:from>
    <xdr:ext cx="484650" cy="502227"/>
    <xdr:pic>
      <xdr:nvPicPr>
        <xdr:cNvPr id="4" name="Picture 3">
          <a:extLst>
            <a:ext uri="{FF2B5EF4-FFF2-40B4-BE49-F238E27FC236}">
              <a16:creationId xmlns:a16="http://schemas.microsoft.com/office/drawing/2014/main" id="{92F24A04-796B-4269-BDA0-6CA8C4F0E386}"/>
            </a:ext>
          </a:extLst>
        </xdr:cNvPr>
        <xdr:cNvPicPr>
          <a:picLocks noChangeAspect="1"/>
        </xdr:cNvPicPr>
      </xdr:nvPicPr>
      <xdr:blipFill>
        <a:blip xmlns:r="http://schemas.openxmlformats.org/officeDocument/2006/relationships" r:embed="rId3"/>
        <a:stretch>
          <a:fillRect/>
        </a:stretch>
      </xdr:blipFill>
      <xdr:spPr>
        <a:xfrm>
          <a:off x="7875549" y="209085"/>
          <a:ext cx="484650" cy="50222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9</xdr:col>
      <xdr:colOff>194387</xdr:colOff>
      <xdr:row>3</xdr:row>
      <xdr:rowOff>58317</xdr:rowOff>
    </xdr:from>
    <xdr:to>
      <xdr:col>9</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B6AFBBE-909D-4C4E-8BB0-9977533FCA54}"/>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1190625</xdr:colOff>
      <xdr:row>0</xdr:row>
      <xdr:rowOff>114300</xdr:rowOff>
    </xdr:from>
    <xdr:ext cx="484650" cy="502227"/>
    <xdr:pic>
      <xdr:nvPicPr>
        <xdr:cNvPr id="3" name="Picture 2">
          <a:extLst>
            <a:ext uri="{FF2B5EF4-FFF2-40B4-BE49-F238E27FC236}">
              <a16:creationId xmlns:a16="http://schemas.microsoft.com/office/drawing/2014/main" id="{59F4B066-0E6D-4FF0-90FB-C326470921BF}"/>
            </a:ext>
          </a:extLst>
        </xdr:cNvPr>
        <xdr:cNvPicPr>
          <a:picLocks noChangeAspect="1"/>
        </xdr:cNvPicPr>
      </xdr:nvPicPr>
      <xdr:blipFill>
        <a:blip xmlns:r="http://schemas.openxmlformats.org/officeDocument/2006/relationships" r:embed="rId2"/>
        <a:stretch>
          <a:fillRect/>
        </a:stretch>
      </xdr:blipFill>
      <xdr:spPr>
        <a:xfrm>
          <a:off x="4724400" y="114300"/>
          <a:ext cx="484650" cy="502227"/>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9</xdr:col>
      <xdr:colOff>194387</xdr:colOff>
      <xdr:row>3</xdr:row>
      <xdr:rowOff>58317</xdr:rowOff>
    </xdr:from>
    <xdr:to>
      <xdr:col>9</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66931EEC-9512-4831-AB94-82D6A55CD23E}"/>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1000125</xdr:colOff>
      <xdr:row>0</xdr:row>
      <xdr:rowOff>114300</xdr:rowOff>
    </xdr:from>
    <xdr:ext cx="484650" cy="502227"/>
    <xdr:pic>
      <xdr:nvPicPr>
        <xdr:cNvPr id="3" name="Picture 2">
          <a:extLst>
            <a:ext uri="{FF2B5EF4-FFF2-40B4-BE49-F238E27FC236}">
              <a16:creationId xmlns:a16="http://schemas.microsoft.com/office/drawing/2014/main" id="{F08CCDD2-FE8B-428C-B7B2-24309C012192}"/>
            </a:ext>
          </a:extLst>
        </xdr:cNvPr>
        <xdr:cNvPicPr>
          <a:picLocks noChangeAspect="1"/>
        </xdr:cNvPicPr>
      </xdr:nvPicPr>
      <xdr:blipFill>
        <a:blip xmlns:r="http://schemas.openxmlformats.org/officeDocument/2006/relationships" r:embed="rId2"/>
        <a:stretch>
          <a:fillRect/>
        </a:stretch>
      </xdr:blipFill>
      <xdr:spPr>
        <a:xfrm>
          <a:off x="4733925" y="114300"/>
          <a:ext cx="484650" cy="502227"/>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8</xdr:col>
      <xdr:colOff>194387</xdr:colOff>
      <xdr:row>3</xdr:row>
      <xdr:rowOff>58317</xdr:rowOff>
    </xdr:from>
    <xdr:to>
      <xdr:col>8</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5EC061A-2821-4877-9613-62C0D3D36786}"/>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1543050</xdr:colOff>
      <xdr:row>0</xdr:row>
      <xdr:rowOff>85725</xdr:rowOff>
    </xdr:from>
    <xdr:ext cx="484650" cy="502227"/>
    <xdr:pic>
      <xdr:nvPicPr>
        <xdr:cNvPr id="3" name="Picture 2">
          <a:extLst>
            <a:ext uri="{FF2B5EF4-FFF2-40B4-BE49-F238E27FC236}">
              <a16:creationId xmlns:a16="http://schemas.microsoft.com/office/drawing/2014/main" id="{8CAF6A22-1D43-46B7-A013-9C4BE034660E}"/>
            </a:ext>
          </a:extLst>
        </xdr:cNvPr>
        <xdr:cNvPicPr>
          <a:picLocks noChangeAspect="1"/>
        </xdr:cNvPicPr>
      </xdr:nvPicPr>
      <xdr:blipFill>
        <a:blip xmlns:r="http://schemas.openxmlformats.org/officeDocument/2006/relationships" r:embed="rId2"/>
        <a:stretch>
          <a:fillRect/>
        </a:stretch>
      </xdr:blipFill>
      <xdr:spPr>
        <a:xfrm>
          <a:off x="5410200" y="85725"/>
          <a:ext cx="484650" cy="502227"/>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xdr:from>
      <xdr:col>11</xdr:col>
      <xdr:colOff>62021</xdr:colOff>
      <xdr:row>19</xdr:row>
      <xdr:rowOff>34999</xdr:rowOff>
    </xdr:from>
    <xdr:to>
      <xdr:col>23</xdr:col>
      <xdr:colOff>39870</xdr:colOff>
      <xdr:row>32</xdr:row>
      <xdr:rowOff>86391</xdr:rowOff>
    </xdr:to>
    <xdr:graphicFrame macro="">
      <xdr:nvGraphicFramePr>
        <xdr:cNvPr id="32" name="Chart 1">
          <a:extLst>
            <a:ext uri="{FF2B5EF4-FFF2-40B4-BE49-F238E27FC236}">
              <a16:creationId xmlns:a16="http://schemas.microsoft.com/office/drawing/2014/main" id="{25B0DB30-9786-4380-8F2B-27CE118B73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194387</xdr:colOff>
      <xdr:row>4</xdr:row>
      <xdr:rowOff>58317</xdr:rowOff>
    </xdr:from>
    <xdr:to>
      <xdr:col>14</xdr:col>
      <xdr:colOff>981658</xdr:colOff>
      <xdr:row>5</xdr:row>
      <xdr:rowOff>222209</xdr:rowOff>
    </xdr:to>
    <xdr:sp macro="" textlink="">
      <xdr:nvSpPr>
        <xdr:cNvPr id="3" name="Arrow: Left 2">
          <a:hlinkClick xmlns:r="http://schemas.openxmlformats.org/officeDocument/2006/relationships" r:id="rId2"/>
          <a:extLst>
            <a:ext uri="{FF2B5EF4-FFF2-40B4-BE49-F238E27FC236}">
              <a16:creationId xmlns:a16="http://schemas.microsoft.com/office/drawing/2014/main" id="{6AF45F1A-E14F-4F37-A5E8-0B7BD25E81CD}"/>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9</xdr:col>
      <xdr:colOff>1003984</xdr:colOff>
      <xdr:row>0</xdr:row>
      <xdr:rowOff>132907</xdr:rowOff>
    </xdr:from>
    <xdr:ext cx="577149" cy="598081"/>
    <xdr:pic>
      <xdr:nvPicPr>
        <xdr:cNvPr id="4" name="Picture 3">
          <a:extLst>
            <a:ext uri="{FF2B5EF4-FFF2-40B4-BE49-F238E27FC236}">
              <a16:creationId xmlns:a16="http://schemas.microsoft.com/office/drawing/2014/main" id="{DD57A231-0E4C-4D81-9BE5-92BA478DB0A7}"/>
            </a:ext>
          </a:extLst>
        </xdr:cNvPr>
        <xdr:cNvPicPr>
          <a:picLocks noChangeAspect="1"/>
        </xdr:cNvPicPr>
      </xdr:nvPicPr>
      <xdr:blipFill>
        <a:blip xmlns:r="http://schemas.openxmlformats.org/officeDocument/2006/relationships" r:embed="rId3"/>
        <a:stretch>
          <a:fillRect/>
        </a:stretch>
      </xdr:blipFill>
      <xdr:spPr>
        <a:xfrm>
          <a:off x="8457850" y="132907"/>
          <a:ext cx="577149" cy="598081"/>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xdr:from>
      <xdr:col>8</xdr:col>
      <xdr:colOff>194387</xdr:colOff>
      <xdr:row>4</xdr:row>
      <xdr:rowOff>58317</xdr:rowOff>
    </xdr:from>
    <xdr:to>
      <xdr:col>8</xdr:col>
      <xdr:colOff>981658</xdr:colOff>
      <xdr:row>5</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DA01CAF-E028-492A-AB9B-3479FD15BF3B}"/>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1590675</xdr:colOff>
      <xdr:row>0</xdr:row>
      <xdr:rowOff>104775</xdr:rowOff>
    </xdr:from>
    <xdr:ext cx="484650" cy="502227"/>
    <xdr:pic>
      <xdr:nvPicPr>
        <xdr:cNvPr id="3" name="Picture 2">
          <a:extLst>
            <a:ext uri="{FF2B5EF4-FFF2-40B4-BE49-F238E27FC236}">
              <a16:creationId xmlns:a16="http://schemas.microsoft.com/office/drawing/2014/main" id="{F5940E19-94F1-4A15-99F0-6CF2FB1CD77B}"/>
            </a:ext>
          </a:extLst>
        </xdr:cNvPr>
        <xdr:cNvPicPr>
          <a:picLocks noChangeAspect="1"/>
        </xdr:cNvPicPr>
      </xdr:nvPicPr>
      <xdr:blipFill>
        <a:blip xmlns:r="http://schemas.openxmlformats.org/officeDocument/2006/relationships" r:embed="rId2"/>
        <a:stretch>
          <a:fillRect/>
        </a:stretch>
      </xdr:blipFill>
      <xdr:spPr>
        <a:xfrm>
          <a:off x="8382000" y="104775"/>
          <a:ext cx="484650" cy="502227"/>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xdr:from>
      <xdr:col>9</xdr:col>
      <xdr:colOff>194387</xdr:colOff>
      <xdr:row>3</xdr:row>
      <xdr:rowOff>58317</xdr:rowOff>
    </xdr:from>
    <xdr:to>
      <xdr:col>9</xdr:col>
      <xdr:colOff>981658</xdr:colOff>
      <xdr:row>4</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9318E157-89D2-45D4-8807-9948FB99DADC}"/>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205042</xdr:colOff>
      <xdr:row>0</xdr:row>
      <xdr:rowOff>142875</xdr:rowOff>
    </xdr:from>
    <xdr:ext cx="432007" cy="447675"/>
    <xdr:pic>
      <xdr:nvPicPr>
        <xdr:cNvPr id="4" name="Picture 3">
          <a:extLst>
            <a:ext uri="{FF2B5EF4-FFF2-40B4-BE49-F238E27FC236}">
              <a16:creationId xmlns:a16="http://schemas.microsoft.com/office/drawing/2014/main" id="{A928E73F-E2B9-49E6-8934-E159AE617A41}"/>
            </a:ext>
          </a:extLst>
        </xdr:cNvPr>
        <xdr:cNvPicPr>
          <a:picLocks noChangeAspect="1"/>
        </xdr:cNvPicPr>
      </xdr:nvPicPr>
      <xdr:blipFill>
        <a:blip xmlns:r="http://schemas.openxmlformats.org/officeDocument/2006/relationships" r:embed="rId2"/>
        <a:stretch>
          <a:fillRect/>
        </a:stretch>
      </xdr:blipFill>
      <xdr:spPr>
        <a:xfrm>
          <a:off x="4853242" y="142875"/>
          <a:ext cx="432007" cy="447675"/>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xdr:from>
      <xdr:col>11</xdr:col>
      <xdr:colOff>194387</xdr:colOff>
      <xdr:row>3</xdr:row>
      <xdr:rowOff>58317</xdr:rowOff>
    </xdr:from>
    <xdr:to>
      <xdr:col>11</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A3CC0B1-D180-4F05-9EE0-E079600F318E}"/>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209550</xdr:colOff>
      <xdr:row>0</xdr:row>
      <xdr:rowOff>133351</xdr:rowOff>
    </xdr:from>
    <xdr:ext cx="465600" cy="482486"/>
    <xdr:pic>
      <xdr:nvPicPr>
        <xdr:cNvPr id="3" name="Picture 2">
          <a:extLst>
            <a:ext uri="{FF2B5EF4-FFF2-40B4-BE49-F238E27FC236}">
              <a16:creationId xmlns:a16="http://schemas.microsoft.com/office/drawing/2014/main" id="{7D13F2B1-1AF8-49C1-B479-ED37CEBB8B42}"/>
            </a:ext>
          </a:extLst>
        </xdr:cNvPr>
        <xdr:cNvPicPr>
          <a:picLocks noChangeAspect="1"/>
        </xdr:cNvPicPr>
      </xdr:nvPicPr>
      <xdr:blipFill>
        <a:blip xmlns:r="http://schemas.openxmlformats.org/officeDocument/2006/relationships" r:embed="rId2"/>
        <a:stretch>
          <a:fillRect/>
        </a:stretch>
      </xdr:blipFill>
      <xdr:spPr>
        <a:xfrm>
          <a:off x="4152900" y="133351"/>
          <a:ext cx="465600" cy="482486"/>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xdr:from>
      <xdr:col>12</xdr:col>
      <xdr:colOff>194387</xdr:colOff>
      <xdr:row>3</xdr:row>
      <xdr:rowOff>58317</xdr:rowOff>
    </xdr:from>
    <xdr:to>
      <xdr:col>12</xdr:col>
      <xdr:colOff>981658</xdr:colOff>
      <xdr:row>4</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6B093C1-2F22-4B13-AC4E-5F5CB6C44BC9}"/>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1819275</xdr:colOff>
      <xdr:row>0</xdr:row>
      <xdr:rowOff>123825</xdr:rowOff>
    </xdr:from>
    <xdr:ext cx="484650" cy="502227"/>
    <xdr:pic>
      <xdr:nvPicPr>
        <xdr:cNvPr id="4" name="Picture 3">
          <a:extLst>
            <a:ext uri="{FF2B5EF4-FFF2-40B4-BE49-F238E27FC236}">
              <a16:creationId xmlns:a16="http://schemas.microsoft.com/office/drawing/2014/main" id="{6ACC2E6F-C152-4737-9691-59686FB79D87}"/>
            </a:ext>
          </a:extLst>
        </xdr:cNvPr>
        <xdr:cNvPicPr>
          <a:picLocks noChangeAspect="1"/>
        </xdr:cNvPicPr>
      </xdr:nvPicPr>
      <xdr:blipFill>
        <a:blip xmlns:r="http://schemas.openxmlformats.org/officeDocument/2006/relationships" r:embed="rId2"/>
        <a:stretch>
          <a:fillRect/>
        </a:stretch>
      </xdr:blipFill>
      <xdr:spPr>
        <a:xfrm>
          <a:off x="8343900" y="123825"/>
          <a:ext cx="484650" cy="502227"/>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xdr:from>
      <xdr:col>12</xdr:col>
      <xdr:colOff>194387</xdr:colOff>
      <xdr:row>3</xdr:row>
      <xdr:rowOff>58317</xdr:rowOff>
    </xdr:from>
    <xdr:to>
      <xdr:col>12</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0435B51-FA0A-4B42-AE04-9B2241B65DA8}"/>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571500</xdr:colOff>
      <xdr:row>0</xdr:row>
      <xdr:rowOff>104775</xdr:rowOff>
    </xdr:from>
    <xdr:ext cx="484650" cy="502227"/>
    <xdr:pic>
      <xdr:nvPicPr>
        <xdr:cNvPr id="3" name="Picture 2">
          <a:extLst>
            <a:ext uri="{FF2B5EF4-FFF2-40B4-BE49-F238E27FC236}">
              <a16:creationId xmlns:a16="http://schemas.microsoft.com/office/drawing/2014/main" id="{A8F78138-70F1-489A-A7EA-AAE090E44D75}"/>
            </a:ext>
          </a:extLst>
        </xdr:cNvPr>
        <xdr:cNvPicPr>
          <a:picLocks noChangeAspect="1"/>
        </xdr:cNvPicPr>
      </xdr:nvPicPr>
      <xdr:blipFill>
        <a:blip xmlns:r="http://schemas.openxmlformats.org/officeDocument/2006/relationships" r:embed="rId2"/>
        <a:stretch>
          <a:fillRect/>
        </a:stretch>
      </xdr:blipFill>
      <xdr:spPr>
        <a:xfrm>
          <a:off x="5772150" y="104775"/>
          <a:ext cx="484650" cy="5022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9</xdr:col>
      <xdr:colOff>194387</xdr:colOff>
      <xdr:row>3</xdr:row>
      <xdr:rowOff>58317</xdr:rowOff>
    </xdr:from>
    <xdr:to>
      <xdr:col>9</xdr:col>
      <xdr:colOff>981658</xdr:colOff>
      <xdr:row>4</xdr:row>
      <xdr:rowOff>222209</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71A44CA3-D709-4ABF-86B4-5F25640E6B27}"/>
            </a:ext>
          </a:extLst>
        </xdr:cNvPr>
        <xdr:cNvSpPr/>
      </xdr:nvSpPr>
      <xdr:spPr>
        <a:xfrm>
          <a:off x="14939087" y="58317"/>
          <a:ext cx="415796" cy="80206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57150</xdr:colOff>
      <xdr:row>0</xdr:row>
      <xdr:rowOff>104775</xdr:rowOff>
    </xdr:from>
    <xdr:ext cx="484650" cy="502227"/>
    <xdr:pic>
      <xdr:nvPicPr>
        <xdr:cNvPr id="5" name="Picture 4">
          <a:extLst>
            <a:ext uri="{FF2B5EF4-FFF2-40B4-BE49-F238E27FC236}">
              <a16:creationId xmlns:a16="http://schemas.microsoft.com/office/drawing/2014/main" id="{CBE02830-9A10-4D19-9B0A-4D11A2F6BC31}"/>
            </a:ext>
          </a:extLst>
        </xdr:cNvPr>
        <xdr:cNvPicPr>
          <a:picLocks noChangeAspect="1"/>
        </xdr:cNvPicPr>
      </xdr:nvPicPr>
      <xdr:blipFill>
        <a:blip xmlns:r="http://schemas.openxmlformats.org/officeDocument/2006/relationships" r:embed="rId2"/>
        <a:stretch>
          <a:fillRect/>
        </a:stretch>
      </xdr:blipFill>
      <xdr:spPr>
        <a:xfrm>
          <a:off x="3905250" y="104775"/>
          <a:ext cx="484650" cy="502227"/>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xdr:from>
      <xdr:col>13</xdr:col>
      <xdr:colOff>194387</xdr:colOff>
      <xdr:row>4</xdr:row>
      <xdr:rowOff>58317</xdr:rowOff>
    </xdr:from>
    <xdr:to>
      <xdr:col>13</xdr:col>
      <xdr:colOff>981658</xdr:colOff>
      <xdr:row>5</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0893A4F-4623-475D-A1BE-66E48E60054D}"/>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561975</xdr:colOff>
      <xdr:row>0</xdr:row>
      <xdr:rowOff>152400</xdr:rowOff>
    </xdr:from>
    <xdr:ext cx="484650" cy="502227"/>
    <xdr:pic>
      <xdr:nvPicPr>
        <xdr:cNvPr id="3" name="Picture 2">
          <a:extLst>
            <a:ext uri="{FF2B5EF4-FFF2-40B4-BE49-F238E27FC236}">
              <a16:creationId xmlns:a16="http://schemas.microsoft.com/office/drawing/2014/main" id="{82626B20-4F6E-42CB-A483-3C607A0AC1F9}"/>
            </a:ext>
          </a:extLst>
        </xdr:cNvPr>
        <xdr:cNvPicPr>
          <a:picLocks noChangeAspect="1"/>
        </xdr:cNvPicPr>
      </xdr:nvPicPr>
      <xdr:blipFill>
        <a:blip xmlns:r="http://schemas.openxmlformats.org/officeDocument/2006/relationships" r:embed="rId2"/>
        <a:stretch>
          <a:fillRect/>
        </a:stretch>
      </xdr:blipFill>
      <xdr:spPr>
        <a:xfrm>
          <a:off x="5638800" y="152400"/>
          <a:ext cx="484650" cy="502227"/>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xdr:from>
      <xdr:col>13</xdr:col>
      <xdr:colOff>194387</xdr:colOff>
      <xdr:row>3</xdr:row>
      <xdr:rowOff>58317</xdr:rowOff>
    </xdr:from>
    <xdr:to>
      <xdr:col>13</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E18BDDF-F636-4A10-8BD6-6F35724B03F6}"/>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261167</xdr:colOff>
      <xdr:row>0</xdr:row>
      <xdr:rowOff>68979</xdr:rowOff>
    </xdr:from>
    <xdr:ext cx="449592" cy="465897"/>
    <xdr:pic>
      <xdr:nvPicPr>
        <xdr:cNvPr id="3" name="Picture 2">
          <a:extLst>
            <a:ext uri="{FF2B5EF4-FFF2-40B4-BE49-F238E27FC236}">
              <a16:creationId xmlns:a16="http://schemas.microsoft.com/office/drawing/2014/main" id="{122E2F25-4388-4FB6-9A0E-E67E30794239}"/>
            </a:ext>
          </a:extLst>
        </xdr:cNvPr>
        <xdr:cNvPicPr>
          <a:picLocks noChangeAspect="1"/>
        </xdr:cNvPicPr>
      </xdr:nvPicPr>
      <xdr:blipFill>
        <a:blip xmlns:r="http://schemas.openxmlformats.org/officeDocument/2006/relationships" r:embed="rId2"/>
        <a:stretch>
          <a:fillRect/>
        </a:stretch>
      </xdr:blipFill>
      <xdr:spPr>
        <a:xfrm>
          <a:off x="6682861" y="68979"/>
          <a:ext cx="449592" cy="46589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9</xdr:col>
      <xdr:colOff>194387</xdr:colOff>
      <xdr:row>4</xdr:row>
      <xdr:rowOff>58317</xdr:rowOff>
    </xdr:from>
    <xdr:to>
      <xdr:col>9</xdr:col>
      <xdr:colOff>981658</xdr:colOff>
      <xdr:row>5</xdr:row>
      <xdr:rowOff>222209</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9E875DE0-6A4E-467A-94BB-2DE5CECD5389}"/>
            </a:ext>
          </a:extLst>
        </xdr:cNvPr>
        <xdr:cNvSpPr/>
      </xdr:nvSpPr>
      <xdr:spPr>
        <a:xfrm>
          <a:off x="6014162" y="2563392"/>
          <a:ext cx="415796" cy="47821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381000</xdr:colOff>
      <xdr:row>0</xdr:row>
      <xdr:rowOff>130342</xdr:rowOff>
    </xdr:from>
    <xdr:ext cx="484650" cy="502227"/>
    <xdr:pic>
      <xdr:nvPicPr>
        <xdr:cNvPr id="5" name="Picture 4">
          <a:extLst>
            <a:ext uri="{FF2B5EF4-FFF2-40B4-BE49-F238E27FC236}">
              <a16:creationId xmlns:a16="http://schemas.microsoft.com/office/drawing/2014/main" id="{05F52188-2D45-402C-8D85-E3E95F62B70D}"/>
            </a:ext>
          </a:extLst>
        </xdr:cNvPr>
        <xdr:cNvPicPr>
          <a:picLocks noChangeAspect="1"/>
        </xdr:cNvPicPr>
      </xdr:nvPicPr>
      <xdr:blipFill>
        <a:blip xmlns:r="http://schemas.openxmlformats.org/officeDocument/2006/relationships" r:embed="rId2"/>
        <a:stretch>
          <a:fillRect/>
        </a:stretch>
      </xdr:blipFill>
      <xdr:spPr>
        <a:xfrm>
          <a:off x="3950368" y="130342"/>
          <a:ext cx="484650" cy="50222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11</xdr:col>
      <xdr:colOff>194387</xdr:colOff>
      <xdr:row>3</xdr:row>
      <xdr:rowOff>58317</xdr:rowOff>
    </xdr:from>
    <xdr:to>
      <xdr:col>11</xdr:col>
      <xdr:colOff>981658</xdr:colOff>
      <xdr:row>4</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58929217-A40C-463F-B2D4-68CC40D5FD29}"/>
            </a:ext>
          </a:extLst>
        </xdr:cNvPr>
        <xdr:cNvSpPr/>
      </xdr:nvSpPr>
      <xdr:spPr>
        <a:xfrm>
          <a:off x="6014162" y="2563392"/>
          <a:ext cx="415796" cy="478217"/>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1366426</xdr:colOff>
      <xdr:row>0</xdr:row>
      <xdr:rowOff>95250</xdr:rowOff>
    </xdr:from>
    <xdr:ext cx="413624" cy="428625"/>
    <xdr:pic>
      <xdr:nvPicPr>
        <xdr:cNvPr id="4" name="Picture 3">
          <a:extLst>
            <a:ext uri="{FF2B5EF4-FFF2-40B4-BE49-F238E27FC236}">
              <a16:creationId xmlns:a16="http://schemas.microsoft.com/office/drawing/2014/main" id="{B0ACCB81-775F-46B7-9677-C658FB8C9852}"/>
            </a:ext>
          </a:extLst>
        </xdr:cNvPr>
        <xdr:cNvPicPr>
          <a:picLocks noChangeAspect="1"/>
        </xdr:cNvPicPr>
      </xdr:nvPicPr>
      <xdr:blipFill>
        <a:blip xmlns:r="http://schemas.openxmlformats.org/officeDocument/2006/relationships" r:embed="rId2"/>
        <a:stretch>
          <a:fillRect/>
        </a:stretch>
      </xdr:blipFill>
      <xdr:spPr>
        <a:xfrm>
          <a:off x="8453026" y="95250"/>
          <a:ext cx="413624" cy="42862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12</xdr:col>
      <xdr:colOff>194387</xdr:colOff>
      <xdr:row>4</xdr:row>
      <xdr:rowOff>58317</xdr:rowOff>
    </xdr:from>
    <xdr:to>
      <xdr:col>12</xdr:col>
      <xdr:colOff>981658</xdr:colOff>
      <xdr:row>5</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74988D8-82B0-4489-B850-0EE6637FBFB5}"/>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695325</xdr:colOff>
      <xdr:row>0</xdr:row>
      <xdr:rowOff>171450</xdr:rowOff>
    </xdr:from>
    <xdr:ext cx="484650" cy="502227"/>
    <xdr:pic>
      <xdr:nvPicPr>
        <xdr:cNvPr id="3" name="Picture 2">
          <a:extLst>
            <a:ext uri="{FF2B5EF4-FFF2-40B4-BE49-F238E27FC236}">
              <a16:creationId xmlns:a16="http://schemas.microsoft.com/office/drawing/2014/main" id="{2ED13349-64DB-4BF8-A3F8-1E85151079A4}"/>
            </a:ext>
          </a:extLst>
        </xdr:cNvPr>
        <xdr:cNvPicPr>
          <a:picLocks noChangeAspect="1"/>
        </xdr:cNvPicPr>
      </xdr:nvPicPr>
      <xdr:blipFill>
        <a:blip xmlns:r="http://schemas.openxmlformats.org/officeDocument/2006/relationships" r:embed="rId2"/>
        <a:stretch>
          <a:fillRect/>
        </a:stretch>
      </xdr:blipFill>
      <xdr:spPr>
        <a:xfrm>
          <a:off x="6486525" y="171450"/>
          <a:ext cx="484650" cy="50222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8</xdr:col>
      <xdr:colOff>194387</xdr:colOff>
      <xdr:row>3</xdr:row>
      <xdr:rowOff>58317</xdr:rowOff>
    </xdr:from>
    <xdr:to>
      <xdr:col>8</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66B51CE-59C7-4A2D-BDAC-FF7634DE9B1E}"/>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476250</xdr:colOff>
      <xdr:row>0</xdr:row>
      <xdr:rowOff>123826</xdr:rowOff>
    </xdr:from>
    <xdr:ext cx="427500" cy="443004"/>
    <xdr:pic>
      <xdr:nvPicPr>
        <xdr:cNvPr id="3" name="Picture 2">
          <a:extLst>
            <a:ext uri="{FF2B5EF4-FFF2-40B4-BE49-F238E27FC236}">
              <a16:creationId xmlns:a16="http://schemas.microsoft.com/office/drawing/2014/main" id="{8DF7A8BC-85D9-4456-96A5-35B000B22D76}"/>
            </a:ext>
          </a:extLst>
        </xdr:cNvPr>
        <xdr:cNvPicPr>
          <a:picLocks noChangeAspect="1"/>
        </xdr:cNvPicPr>
      </xdr:nvPicPr>
      <xdr:blipFill>
        <a:blip xmlns:r="http://schemas.openxmlformats.org/officeDocument/2006/relationships" r:embed="rId2"/>
        <a:stretch>
          <a:fillRect/>
        </a:stretch>
      </xdr:blipFill>
      <xdr:spPr>
        <a:xfrm>
          <a:off x="3200400" y="123826"/>
          <a:ext cx="427500" cy="44300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9</xdr:col>
      <xdr:colOff>194387</xdr:colOff>
      <xdr:row>3</xdr:row>
      <xdr:rowOff>58317</xdr:rowOff>
    </xdr:from>
    <xdr:to>
      <xdr:col>9</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3598858-E298-440A-A78F-7CE603B48CAA}"/>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19050</xdr:colOff>
      <xdr:row>0</xdr:row>
      <xdr:rowOff>104776</xdr:rowOff>
    </xdr:from>
    <xdr:ext cx="379875" cy="393652"/>
    <xdr:pic>
      <xdr:nvPicPr>
        <xdr:cNvPr id="4" name="Picture 3">
          <a:extLst>
            <a:ext uri="{FF2B5EF4-FFF2-40B4-BE49-F238E27FC236}">
              <a16:creationId xmlns:a16="http://schemas.microsoft.com/office/drawing/2014/main" id="{2E4D43F6-3DF0-416D-BA0D-9336FD156787}"/>
            </a:ext>
          </a:extLst>
        </xdr:cNvPr>
        <xdr:cNvPicPr>
          <a:picLocks noChangeAspect="1"/>
        </xdr:cNvPicPr>
      </xdr:nvPicPr>
      <xdr:blipFill>
        <a:blip xmlns:r="http://schemas.openxmlformats.org/officeDocument/2006/relationships" r:embed="rId2"/>
        <a:stretch>
          <a:fillRect/>
        </a:stretch>
      </xdr:blipFill>
      <xdr:spPr>
        <a:xfrm>
          <a:off x="3733800" y="104776"/>
          <a:ext cx="379875" cy="39365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9</xdr:col>
      <xdr:colOff>194387</xdr:colOff>
      <xdr:row>3</xdr:row>
      <xdr:rowOff>58317</xdr:rowOff>
    </xdr:from>
    <xdr:to>
      <xdr:col>9</xdr:col>
      <xdr:colOff>981658</xdr:colOff>
      <xdr:row>4</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BD4F5E3-E9F6-4D23-A178-9B172F92F7A2}"/>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48642</xdr:colOff>
      <xdr:row>0</xdr:row>
      <xdr:rowOff>114300</xdr:rowOff>
    </xdr:from>
    <xdr:ext cx="321708" cy="333375"/>
    <xdr:pic>
      <xdr:nvPicPr>
        <xdr:cNvPr id="3" name="Picture 2">
          <a:extLst>
            <a:ext uri="{FF2B5EF4-FFF2-40B4-BE49-F238E27FC236}">
              <a16:creationId xmlns:a16="http://schemas.microsoft.com/office/drawing/2014/main" id="{D5DA46D0-0F3C-4088-BEF0-354A6D64F76C}"/>
            </a:ext>
          </a:extLst>
        </xdr:cNvPr>
        <xdr:cNvPicPr>
          <a:picLocks noChangeAspect="1"/>
        </xdr:cNvPicPr>
      </xdr:nvPicPr>
      <xdr:blipFill>
        <a:blip xmlns:r="http://schemas.openxmlformats.org/officeDocument/2006/relationships" r:embed="rId2"/>
        <a:stretch>
          <a:fillRect/>
        </a:stretch>
      </xdr:blipFill>
      <xdr:spPr>
        <a:xfrm>
          <a:off x="3125217" y="114300"/>
          <a:ext cx="321708" cy="3333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eur\DATA\C3\CZE\REER\REERTOT99%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gabajyan\My%20Documents\FSI_%20STA%20template_FSI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 val="Interest Ra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
          <cell r="F1" t="str">
            <v>CPI111</v>
          </cell>
        </row>
        <row r="150">
          <cell r="AZ150" t="str">
            <v>REER</v>
          </cell>
        </row>
        <row r="151">
          <cell r="AZ151" t="str">
            <v>(CPI based)</v>
          </cell>
        </row>
        <row r="153">
          <cell r="AZ153" t="str">
            <v>reerc</v>
          </cell>
        </row>
        <row r="154">
          <cell r="AZ154">
            <v>1.009642963192813</v>
          </cell>
        </row>
        <row r="155">
          <cell r="AZ155">
            <v>0.90584955274081691</v>
          </cell>
        </row>
        <row r="156">
          <cell r="AZ156">
            <v>1.0486060074945365</v>
          </cell>
        </row>
        <row r="157">
          <cell r="AZ157">
            <v>1.0096271689377452</v>
          </cell>
        </row>
        <row r="158">
          <cell r="AZ158">
            <v>1.0162113742847021</v>
          </cell>
        </row>
        <row r="159">
          <cell r="AZ159">
            <v>1.0058013162293933</v>
          </cell>
        </row>
        <row r="160">
          <cell r="AZ160">
            <v>0.99825031296119759</v>
          </cell>
        </row>
        <row r="161">
          <cell r="AZ161">
            <v>0.90352240973764386</v>
          </cell>
        </row>
        <row r="162">
          <cell r="AZ162">
            <v>0.91320229072180292</v>
          </cell>
        </row>
        <row r="163">
          <cell r="AZ163">
            <v>0.74689509092898387</v>
          </cell>
        </row>
        <row r="164">
          <cell r="AZ164">
            <v>0.69176599641183467</v>
          </cell>
        </row>
        <row r="165">
          <cell r="AZ165">
            <v>0.63812772138269314</v>
          </cell>
        </row>
        <row r="166">
          <cell r="AZ166">
            <v>0.52270821897392594</v>
          </cell>
        </row>
        <row r="167">
          <cell r="AZ167">
            <v>0.47988117591450397</v>
          </cell>
        </row>
        <row r="168">
          <cell r="AZ168">
            <v>0.56039049020909004</v>
          </cell>
        </row>
        <row r="169">
          <cell r="AZ169">
            <v>0.54919522992492209</v>
          </cell>
        </row>
        <row r="170">
          <cell r="AZ170">
            <v>0.55724065940892986</v>
          </cell>
        </row>
        <row r="171">
          <cell r="AZ171">
            <v>0.55913778196545905</v>
          </cell>
        </row>
        <row r="172">
          <cell r="AZ172">
            <v>0.55047749176402194</v>
          </cell>
        </row>
        <row r="173">
          <cell r="AZ173">
            <v>0.50339852751922243</v>
          </cell>
        </row>
        <row r="174">
          <cell r="AZ174">
            <v>0.49966963053337499</v>
          </cell>
        </row>
        <row r="175">
          <cell r="AZ175">
            <v>0.53751826927998125</v>
          </cell>
        </row>
        <row r="176">
          <cell r="AZ176">
            <v>0.58819341531803637</v>
          </cell>
        </row>
        <row r="177">
          <cell r="AZ177">
            <v>0.54520374429306806</v>
          </cell>
        </row>
        <row r="178">
          <cell r="AZ178">
            <v>0.50191922404464284</v>
          </cell>
        </row>
        <row r="179">
          <cell r="AZ179">
            <v>0.47289124089802442</v>
          </cell>
        </row>
        <row r="180">
          <cell r="AZ180">
            <v>0.53779372040718754</v>
          </cell>
        </row>
        <row r="181">
          <cell r="AZ181">
            <v>0.52031027090067539</v>
          </cell>
        </row>
        <row r="182">
          <cell r="AZ182">
            <v>0.52875625203352927</v>
          </cell>
        </row>
        <row r="183">
          <cell r="AZ183">
            <v>0.51822981815012714</v>
          </cell>
        </row>
        <row r="184">
          <cell r="AZ184">
            <v>0.52196485425297834</v>
          </cell>
        </row>
        <row r="185">
          <cell r="AZ185">
            <v>0.46212444178161682</v>
          </cell>
        </row>
        <row r="186">
          <cell r="AZ186">
            <v>0.46461534940216043</v>
          </cell>
        </row>
        <row r="187">
          <cell r="AZ187">
            <v>0.51685485848213586</v>
          </cell>
        </row>
        <row r="188">
          <cell r="AZ188">
            <v>0.58733078310468356</v>
          </cell>
        </row>
        <row r="189">
          <cell r="AZ189">
            <v>0.54467255674537707</v>
          </cell>
        </row>
        <row r="190">
          <cell r="AZ190">
            <v>0.49491628187393039</v>
          </cell>
        </row>
        <row r="191">
          <cell r="AZ191">
            <v>0.47334006101170639</v>
          </cell>
        </row>
        <row r="192">
          <cell r="AZ192">
            <v>0.52731149208694328</v>
          </cell>
        </row>
        <row r="193">
          <cell r="AZ193">
            <v>0.50876388469734279</v>
          </cell>
        </row>
        <row r="194">
          <cell r="AZ194">
            <v>0.52822287627554354</v>
          </cell>
        </row>
        <row r="195">
          <cell r="AZ195">
            <v>0.52333103896538491</v>
          </cell>
        </row>
        <row r="196">
          <cell r="AZ196">
            <v>0.51958168623795009</v>
          </cell>
        </row>
        <row r="197">
          <cell r="AZ197">
            <v>0.48548465689332138</v>
          </cell>
        </row>
        <row r="198">
          <cell r="AZ198">
            <v>0.47719119328193266</v>
          </cell>
        </row>
        <row r="199">
          <cell r="AZ199">
            <v>0.52092006293441795</v>
          </cell>
        </row>
        <row r="200">
          <cell r="AZ200">
            <v>0.5901055816720554</v>
          </cell>
        </row>
        <row r="201">
          <cell r="AZ201">
            <v>0.54002173907925877</v>
          </cell>
        </row>
        <row r="202">
          <cell r="AZ202">
            <v>0.49219152015457668</v>
          </cell>
        </row>
        <row r="203">
          <cell r="AZ203">
            <v>0.46583880811168621</v>
          </cell>
        </row>
        <row r="204">
          <cell r="AZ204">
            <v>0.50706163561399498</v>
          </cell>
        </row>
        <row r="205">
          <cell r="AZ205">
            <v>0.49976394690650044</v>
          </cell>
        </row>
        <row r="206">
          <cell r="AZ206">
            <v>0.52513312910879206</v>
          </cell>
        </row>
        <row r="207">
          <cell r="AZ207">
            <v>0.51348097145076543</v>
          </cell>
        </row>
        <row r="208">
          <cell r="AZ208">
            <v>0.50145143880579912</v>
          </cell>
        </row>
        <row r="209">
          <cell r="AZ209">
            <v>0.47119476502599783</v>
          </cell>
        </row>
        <row r="210">
          <cell r="AZ210">
            <v>0.46201037289063729</v>
          </cell>
        </row>
      </sheetData>
      <sheetData sheetId="15">
        <row r="1">
          <cell r="O1" t="str">
            <v>Rprofit</v>
          </cell>
        </row>
      </sheetData>
      <sheetData sheetId="16"/>
      <sheetData sheetId="17"/>
      <sheetData sheetId="18"/>
      <sheetData sheetId="19">
        <row r="6">
          <cell r="H6" t="str">
            <v>Czech Republic: Real Effective Exchange Rate (based on CPI) , 1991-98</v>
          </cell>
        </row>
      </sheetData>
      <sheetData sheetId="20">
        <row r="2">
          <cell r="B2" t="str">
            <v>REER-CPI</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InputBasics"/>
      <sheetName val="SR Table"/>
      <sheetName val="Panel Chart"/>
      <sheetName val="Panel Chart Data"/>
      <sheetName val="DMX_OUT"/>
      <sheetName val="FSI_IN"/>
      <sheetName val="LookUp"/>
    </sheetNames>
    <sheetDataSet>
      <sheetData sheetId="0" refreshError="1"/>
      <sheetData sheetId="1" refreshError="1"/>
      <sheetData sheetId="2">
        <row r="2">
          <cell r="C2" t="str">
            <v>West Bank and Gaza</v>
          </cell>
        </row>
      </sheetData>
      <sheetData sheetId="3" refreshError="1"/>
      <sheetData sheetId="4" refreshError="1"/>
      <sheetData sheetId="5" refreshError="1"/>
      <sheetData sheetId="6" refreshError="1"/>
      <sheetData sheetId="7" refreshError="1"/>
      <sheetData sheetId="8">
        <row r="2">
          <cell r="E2" t="str">
            <v>United States</v>
          </cell>
          <cell r="F2" t="str">
            <v>Kosovo</v>
          </cell>
        </row>
        <row r="3">
          <cell r="E3" t="str">
            <v>Ecuador</v>
          </cell>
          <cell r="F3" t="str">
            <v>Montenegro</v>
          </cell>
        </row>
        <row r="4">
          <cell r="E4" t="str">
            <v>Micronesia</v>
          </cell>
          <cell r="F4" t="str">
            <v>Austria</v>
          </cell>
        </row>
        <row r="5">
          <cell r="E5" t="str">
            <v>Zimbabwe</v>
          </cell>
          <cell r="F5" t="str">
            <v>Belgium</v>
          </cell>
        </row>
        <row r="6">
          <cell r="E6" t="str">
            <v>West Bank and Gaza</v>
          </cell>
          <cell r="F6" t="str">
            <v>Cyprus</v>
          </cell>
        </row>
        <row r="7">
          <cell r="F7" t="str">
            <v>Estonia</v>
          </cell>
        </row>
        <row r="8">
          <cell r="F8" t="str">
            <v>Finland</v>
          </cell>
        </row>
        <row r="9">
          <cell r="F9" t="str">
            <v>France</v>
          </cell>
        </row>
        <row r="10">
          <cell r="F10" t="str">
            <v>Germany</v>
          </cell>
        </row>
        <row r="11">
          <cell r="F11" t="str">
            <v>Greece</v>
          </cell>
        </row>
        <row r="12">
          <cell r="F12" t="str">
            <v>Ireland</v>
          </cell>
        </row>
        <row r="13">
          <cell r="F13" t="str">
            <v>Italy</v>
          </cell>
        </row>
        <row r="14">
          <cell r="F14" t="str">
            <v>Latvia</v>
          </cell>
        </row>
        <row r="15">
          <cell r="F15" t="str">
            <v>Lithuania</v>
          </cell>
        </row>
        <row r="16">
          <cell r="F16" t="str">
            <v>Luxembourg</v>
          </cell>
        </row>
        <row r="17">
          <cell r="F17" t="str">
            <v>Malta</v>
          </cell>
        </row>
        <row r="18">
          <cell r="F18" t="str">
            <v>Netherlands</v>
          </cell>
        </row>
        <row r="19">
          <cell r="F19" t="str">
            <v>Portugal</v>
          </cell>
        </row>
        <row r="20">
          <cell r="F20" t="str">
            <v>Spain</v>
          </cell>
        </row>
        <row r="21">
          <cell r="F21" t="str">
            <v>Slovenia</v>
          </cell>
        </row>
        <row r="22">
          <cell r="F22" t="str">
            <v>Slovak Republic</v>
          </cell>
        </row>
        <row r="23">
          <cell r="F23" t="str">
            <v>San Marino</v>
          </cell>
        </row>
        <row r="24">
          <cell r="F24" t="str">
            <v>Euro Area</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zza S. El-Mezin" refreshedDate="44689.510869097219" createdVersion="7" refreshedVersion="7" minRefreshableVersion="3" recordCount="10" xr:uid="{C7724E80-3916-430E-AE8E-14A86243D1C9}">
  <cacheSource type="worksheet">
    <worksheetSource ref="B3:H13" sheet="Inter-Arab most proj (capex) "/>
  </cacheSource>
  <cacheFields count="8">
    <cacheField name="Project Date" numFmtId="173">
      <sharedItems containsSemiMixedTypes="0" containsNonDate="0" containsDate="1" containsString="0" minDate="2021-02-01T00:00:00" maxDate="2021-10-02T00:00:00" count="6">
        <d v="2021-06-01T00:00:00"/>
        <d v="2021-03-01T00:00:00"/>
        <d v="2021-07-01T00:00:00"/>
        <d v="2021-10-01T00:00:00"/>
        <d v="2021-08-01T00:00:00"/>
        <d v="2021-02-01T00:00:00"/>
      </sharedItems>
      <fieldGroup par="7" base="0">
        <rangePr groupBy="days" startDate="2021-02-01T00:00:00" endDate="2021-10-02T00:00:00"/>
        <groupItems count="368">
          <s v="&lt;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21"/>
        </groupItems>
      </fieldGroup>
    </cacheField>
    <cacheField name="Investing company" numFmtId="3">
      <sharedItems/>
    </cacheField>
    <cacheField name="Source country " numFmtId="0">
      <sharedItems count="4">
        <s v="UAE"/>
        <s v="Kuwait"/>
        <s v="Sudan"/>
        <s v="Tunisia"/>
      </sharedItems>
    </cacheField>
    <cacheField name="Destination country" numFmtId="0">
      <sharedItems count="5">
        <s v="Egypt"/>
        <s v="Bahrain"/>
        <s v="Iraq"/>
        <s v="Saudi Arabia"/>
        <s v="Mauritania"/>
      </sharedItems>
    </cacheField>
    <cacheField name="Sector" numFmtId="0">
      <sharedItems/>
    </cacheField>
    <cacheField name="Jobs created" numFmtId="0">
      <sharedItems containsSemiMixedTypes="0" containsString="0" containsNumber="1" containsInteger="1" minValue="52" maxValue="918"/>
    </cacheField>
    <cacheField name="Capital investment" numFmtId="0">
      <sharedItems containsSemiMixedTypes="0" containsString="0" containsNumber="1" minValue="104.5" maxValue="1510.3"/>
    </cacheField>
    <cacheField name="Months" numFmtId="0" databaseField="0">
      <fieldGroup base="0">
        <rangePr groupBy="months" startDate="2021-02-01T00:00:00" endDate="2021-10-02T00:00:00"/>
        <groupItems count="14">
          <s v="&lt;2/1/2021"/>
          <s v="Jan"/>
          <s v="Feb"/>
          <s v="Mar"/>
          <s v="Apr"/>
          <s v="May"/>
          <s v="Jun"/>
          <s v="Jul"/>
          <s v="Aug"/>
          <s v="Sep"/>
          <s v="Oct"/>
          <s v="Nov"/>
          <s v="Dec"/>
          <s v="&gt;10/2/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s v="Reportage Properties"/>
    <x v="0"/>
    <x v="0"/>
    <s v="Real estate"/>
    <n v="656"/>
    <n v="1510.3"/>
  </r>
  <r>
    <x v="1"/>
    <s v="Metito"/>
    <x v="0"/>
    <x v="0"/>
    <s v="Business services"/>
    <n v="918"/>
    <n v="739"/>
  </r>
  <r>
    <x v="2"/>
    <s v="Yellow Door Energy"/>
    <x v="0"/>
    <x v="1"/>
    <s v="Renewable energy"/>
    <n v="52"/>
    <n v="361.2"/>
  </r>
  <r>
    <x v="0"/>
    <s v="Masdar"/>
    <x v="0"/>
    <x v="2"/>
    <s v="Renewable energy"/>
    <n v="52"/>
    <n v="361.2"/>
  </r>
  <r>
    <x v="3"/>
    <s v="Kaykroo"/>
    <x v="0"/>
    <x v="3"/>
    <s v="Food &amp; Beverages"/>
    <n v="500"/>
    <n v="217.5"/>
  </r>
  <r>
    <x v="4"/>
    <s v="Mabanee"/>
    <x v="1"/>
    <x v="1"/>
    <s v="Real estate"/>
    <n v="76"/>
    <n v="159"/>
  </r>
  <r>
    <x v="3"/>
    <s v="Pure Harvest"/>
    <x v="0"/>
    <x v="3"/>
    <s v="Food &amp; Beverages"/>
    <n v="200"/>
    <n v="154.30000000000001"/>
  </r>
  <r>
    <x v="1"/>
    <s v="iKcon"/>
    <x v="0"/>
    <x v="3"/>
    <s v="Food &amp; Beverages"/>
    <n v="200"/>
    <n v="154.30000000000001"/>
  </r>
  <r>
    <x v="4"/>
    <s v="Chinguitel"/>
    <x v="2"/>
    <x v="4"/>
    <s v="Communications"/>
    <n v="69"/>
    <n v="104.5"/>
  </r>
  <r>
    <x v="5"/>
    <s v="Mattel Mauritania (La Mauritano-tunisienne des telecommunications)"/>
    <x v="3"/>
    <x v="4"/>
    <s v="Communications"/>
    <n v="69"/>
    <n v="10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5A520A8-7694-4EF6-A17C-508ED88807BF}" name="PivotTable2"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B51:E57" firstHeaderRow="0" firstDataRow="1" firstDataCol="1"/>
  <pivotFields count="8">
    <pivotField dataField="1" numFmtId="173"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axis="axisRow" showAll="0">
      <items count="6">
        <item x="1"/>
        <item x="0"/>
        <item x="2"/>
        <item x="4"/>
        <item x="3"/>
        <item t="default"/>
      </items>
    </pivotField>
    <pivotField showAll="0"/>
    <pivotField dataField="1" showAll="0"/>
    <pivotField dataField="1" showAll="0"/>
    <pivotField showAll="0" defaultSubtotal="0">
      <items count="14">
        <item sd="0" x="0"/>
        <item sd="0" x="1"/>
        <item sd="0" x="2"/>
        <item sd="0" x="3"/>
        <item sd="0" x="4"/>
        <item sd="0" x="5"/>
        <item sd="0" x="6"/>
        <item sd="0" x="7"/>
        <item sd="0" x="8"/>
        <item sd="0" x="9"/>
        <item sd="0" x="10"/>
        <item sd="0" x="11"/>
        <item sd="0" x="12"/>
        <item sd="0" x="13"/>
      </items>
    </pivotField>
  </pivotFields>
  <rowFields count="1">
    <field x="3"/>
  </rowFields>
  <rowItems count="6">
    <i>
      <x/>
    </i>
    <i>
      <x v="1"/>
    </i>
    <i>
      <x v="2"/>
    </i>
    <i>
      <x v="3"/>
    </i>
    <i>
      <x v="4"/>
    </i>
    <i t="grand">
      <x/>
    </i>
  </rowItems>
  <colFields count="1">
    <field x="-2"/>
  </colFields>
  <colItems count="3">
    <i>
      <x/>
    </i>
    <i i="1">
      <x v="1"/>
    </i>
    <i i="2">
      <x v="2"/>
    </i>
  </colItems>
  <dataFields count="3">
    <dataField name="Count of Project Date" fld="0" subtotal="count" baseField="0" baseItem="0"/>
    <dataField name="Sum of Jobs created" fld="5" baseField="0" baseItem="0"/>
    <dataField name="Sum of Capital investment"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AA16-E520-4B02-9815-31BAADB63032}">
  <sheetPr>
    <tabColor theme="1"/>
  </sheetPr>
  <dimension ref="A1:U7"/>
  <sheetViews>
    <sheetView showGridLines="0" topLeftCell="B1" zoomScale="80" zoomScaleNormal="80" workbookViewId="0">
      <selection activeCell="F4" sqref="F4"/>
    </sheetView>
  </sheetViews>
  <sheetFormatPr defaultColWidth="8.85546875" defaultRowHeight="12.75"/>
  <cols>
    <col min="1" max="1" width="3.7109375" style="173" hidden="1" customWidth="1"/>
    <col min="2" max="2" width="96.5703125" style="173" customWidth="1"/>
    <col min="3" max="3" width="85.85546875" style="173" customWidth="1"/>
    <col min="4" max="7" width="8.85546875" style="173"/>
    <col min="8" max="8" width="24.140625" style="173" customWidth="1"/>
    <col min="9" max="16" width="8.85546875" style="173"/>
    <col min="17" max="18" width="9.140625" style="173" customWidth="1"/>
    <col min="19" max="19" width="5" style="173" customWidth="1"/>
    <col min="20" max="21" width="9.140625" style="173" hidden="1" customWidth="1"/>
    <col min="22" max="22" width="14.7109375" style="173" customWidth="1"/>
    <col min="23" max="16384" width="8.85546875" style="173"/>
  </cols>
  <sheetData>
    <row r="1" spans="1:14" ht="38.25" customHeight="1">
      <c r="B1" s="467" t="s">
        <v>784</v>
      </c>
      <c r="C1" s="468"/>
      <c r="D1" s="174"/>
      <c r="E1" s="174"/>
      <c r="F1" s="174"/>
      <c r="G1" s="174"/>
      <c r="H1" s="174"/>
      <c r="I1" s="174"/>
      <c r="J1" s="174"/>
      <c r="K1" s="174"/>
      <c r="L1" s="174"/>
      <c r="M1" s="174"/>
      <c r="N1" s="174"/>
    </row>
    <row r="2" spans="1:14" ht="38.25" customHeight="1" thickBot="1">
      <c r="B2" s="469" t="s">
        <v>785</v>
      </c>
      <c r="C2" s="470"/>
      <c r="D2" s="174"/>
      <c r="E2" s="174"/>
      <c r="F2" s="174"/>
      <c r="G2" s="174"/>
      <c r="H2" s="174"/>
      <c r="I2" s="174"/>
      <c r="J2" s="174"/>
      <c r="K2" s="174"/>
      <c r="L2" s="174"/>
      <c r="M2" s="174"/>
      <c r="N2" s="174"/>
    </row>
    <row r="3" spans="1:14" ht="27" customHeight="1" thickBot="1">
      <c r="A3" s="175"/>
      <c r="B3" s="175"/>
      <c r="C3" s="175"/>
      <c r="D3" s="175"/>
      <c r="E3" s="175"/>
      <c r="F3" s="175"/>
      <c r="G3" s="175"/>
      <c r="H3" s="175"/>
      <c r="I3" s="175"/>
      <c r="J3" s="175"/>
      <c r="K3" s="175"/>
      <c r="L3" s="175"/>
      <c r="M3" s="175"/>
      <c r="N3" s="175"/>
    </row>
    <row r="4" spans="1:14" ht="328.5" customHeight="1">
      <c r="B4" s="176" t="s">
        <v>783</v>
      </c>
      <c r="C4" s="177" t="s">
        <v>782</v>
      </c>
    </row>
    <row r="5" spans="1:14" ht="40.15" customHeight="1">
      <c r="B5" s="178" t="s">
        <v>716</v>
      </c>
      <c r="C5" s="178" t="s">
        <v>717</v>
      </c>
    </row>
    <row r="6" spans="1:14" ht="30" customHeight="1" thickBot="1">
      <c r="B6" s="179" t="s">
        <v>769</v>
      </c>
      <c r="C6" s="180" t="s">
        <v>768</v>
      </c>
    </row>
    <row r="7" spans="1:14" ht="23.25">
      <c r="C7" s="181"/>
    </row>
  </sheetData>
  <mergeCells count="2">
    <mergeCell ref="B1:C1"/>
    <mergeCell ref="B2:C2"/>
  </mergeCells>
  <printOptions horizontalCentered="1" verticalCentered="1"/>
  <pageMargins left="0.25" right="0.25" top="0.75" bottom="0.75" header="0.3" footer="0.3"/>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7EB6-47EB-4415-A585-3E0661C27DB8}">
  <sheetPr>
    <tabColor rgb="FF92D050"/>
  </sheetPr>
  <dimension ref="A1:P32"/>
  <sheetViews>
    <sheetView zoomScale="65" zoomScaleNormal="65" workbookViewId="0">
      <selection activeCell="S11" sqref="S11"/>
    </sheetView>
  </sheetViews>
  <sheetFormatPr defaultColWidth="9.140625" defaultRowHeight="15"/>
  <cols>
    <col min="1" max="1" width="11.42578125" style="1" customWidth="1"/>
    <col min="2" max="2" width="25.28515625" style="196" customWidth="1"/>
    <col min="3" max="3" width="12" style="10" bestFit="1" customWidth="1"/>
    <col min="4" max="4" width="16.85546875" style="10" bestFit="1" customWidth="1"/>
    <col min="5" max="5" width="12.42578125" style="1" bestFit="1" customWidth="1"/>
    <col min="6" max="6" width="15.7109375" style="1" bestFit="1" customWidth="1"/>
    <col min="7" max="7" width="11.5703125" style="1" bestFit="1" customWidth="1"/>
    <col min="8" max="8" width="18.5703125" style="10" bestFit="1" customWidth="1"/>
    <col min="9" max="9" width="12.5703125" style="10" customWidth="1"/>
    <col min="10" max="10" width="18.85546875" style="10" customWidth="1"/>
    <col min="11" max="12" width="9.140625" style="1" customWidth="1"/>
    <col min="13" max="15" width="9.140625" style="1"/>
    <col min="16" max="16" width="19.28515625" style="1" bestFit="1" customWidth="1"/>
    <col min="17" max="16384" width="9.140625" style="1"/>
  </cols>
  <sheetData>
    <row r="1" spans="1:16" s="15" customFormat="1" ht="76.5" customHeight="1">
      <c r="A1" s="398" t="s">
        <v>729</v>
      </c>
      <c r="B1" s="399"/>
      <c r="C1" s="399"/>
      <c r="D1" s="399"/>
      <c r="E1" s="399"/>
      <c r="F1" s="399"/>
      <c r="G1" s="399"/>
      <c r="H1" s="399"/>
      <c r="I1" s="399"/>
      <c r="J1" s="399"/>
      <c r="K1" s="400"/>
      <c r="M1" s="1"/>
      <c r="N1" s="1"/>
    </row>
    <row r="2" spans="1:16" ht="81.75" customHeight="1">
      <c r="A2" s="266" t="s">
        <v>728</v>
      </c>
      <c r="B2" s="9" t="s">
        <v>339</v>
      </c>
      <c r="C2" s="9" t="s">
        <v>78</v>
      </c>
      <c r="D2" s="9" t="s">
        <v>297</v>
      </c>
      <c r="E2" s="2" t="s">
        <v>32</v>
      </c>
      <c r="F2" s="2" t="s">
        <v>730</v>
      </c>
      <c r="G2" s="2" t="s">
        <v>731</v>
      </c>
      <c r="H2" s="9" t="s">
        <v>337</v>
      </c>
      <c r="I2" s="9" t="s">
        <v>216</v>
      </c>
      <c r="J2" s="9" t="s">
        <v>338</v>
      </c>
      <c r="K2" s="267" t="s">
        <v>582</v>
      </c>
    </row>
    <row r="3" spans="1:16" ht="42" customHeight="1">
      <c r="A3" s="245">
        <v>1</v>
      </c>
      <c r="B3" s="218" t="s">
        <v>109</v>
      </c>
      <c r="C3" s="218" t="s">
        <v>320</v>
      </c>
      <c r="D3" s="218" t="s">
        <v>280</v>
      </c>
      <c r="E3" s="223">
        <v>14</v>
      </c>
      <c r="F3" s="217">
        <v>26.6</v>
      </c>
      <c r="G3" s="217">
        <v>112</v>
      </c>
      <c r="H3" s="218" t="s">
        <v>314</v>
      </c>
      <c r="I3" s="218" t="s">
        <v>344</v>
      </c>
      <c r="J3" s="218" t="s">
        <v>340</v>
      </c>
      <c r="K3" s="268">
        <v>1</v>
      </c>
    </row>
    <row r="4" spans="1:16" ht="35.25" customHeight="1">
      <c r="A4" s="247">
        <v>2</v>
      </c>
      <c r="B4" s="13" t="s">
        <v>93</v>
      </c>
      <c r="C4" s="13" t="s">
        <v>322</v>
      </c>
      <c r="D4" s="13" t="s">
        <v>309</v>
      </c>
      <c r="E4" s="6">
        <v>11</v>
      </c>
      <c r="F4" s="11">
        <v>747.1</v>
      </c>
      <c r="G4" s="11">
        <v>3885</v>
      </c>
      <c r="H4" s="13" t="s">
        <v>313</v>
      </c>
      <c r="I4" s="13" t="s">
        <v>87</v>
      </c>
      <c r="J4" s="14" t="s">
        <v>343</v>
      </c>
      <c r="K4" s="269">
        <v>2</v>
      </c>
      <c r="O4" s="362"/>
      <c r="P4" s="224" t="s">
        <v>770</v>
      </c>
    </row>
    <row r="5" spans="1:16" ht="37.5" customHeight="1">
      <c r="A5" s="245">
        <v>3</v>
      </c>
      <c r="B5" s="218" t="s">
        <v>94</v>
      </c>
      <c r="C5" s="218" t="s">
        <v>321</v>
      </c>
      <c r="D5" s="218" t="s">
        <v>327</v>
      </c>
      <c r="E5" s="223">
        <v>9</v>
      </c>
      <c r="F5" s="217">
        <v>191.4</v>
      </c>
      <c r="G5" s="217">
        <v>1143</v>
      </c>
      <c r="H5" s="218" t="s">
        <v>21</v>
      </c>
      <c r="I5" s="218" t="s">
        <v>7</v>
      </c>
      <c r="J5" s="218" t="s">
        <v>94</v>
      </c>
      <c r="K5" s="268">
        <v>3</v>
      </c>
      <c r="O5" s="362"/>
      <c r="P5" s="225" t="s">
        <v>771</v>
      </c>
    </row>
    <row r="6" spans="1:16" ht="35.25" customHeight="1">
      <c r="A6" s="247">
        <v>4</v>
      </c>
      <c r="B6" s="13" t="s">
        <v>110</v>
      </c>
      <c r="C6" s="13" t="s">
        <v>65</v>
      </c>
      <c r="D6" s="13" t="s">
        <v>328</v>
      </c>
      <c r="E6" s="6">
        <v>9</v>
      </c>
      <c r="F6" s="11">
        <v>1305.3</v>
      </c>
      <c r="G6" s="11">
        <v>2223</v>
      </c>
      <c r="H6" s="13" t="s">
        <v>27</v>
      </c>
      <c r="I6" s="13" t="s">
        <v>80</v>
      </c>
      <c r="J6" s="13" t="s">
        <v>345</v>
      </c>
      <c r="K6" s="269">
        <v>4</v>
      </c>
    </row>
    <row r="7" spans="1:16" ht="37.5" customHeight="1">
      <c r="A7" s="245">
        <v>5</v>
      </c>
      <c r="B7" s="218" t="s">
        <v>14</v>
      </c>
      <c r="C7" s="218" t="s">
        <v>63</v>
      </c>
      <c r="D7" s="218" t="s">
        <v>327</v>
      </c>
      <c r="E7" s="223">
        <v>7</v>
      </c>
      <c r="F7" s="217">
        <v>127.3</v>
      </c>
      <c r="G7" s="217">
        <v>789</v>
      </c>
      <c r="H7" s="218" t="s">
        <v>21</v>
      </c>
      <c r="I7" s="218" t="s">
        <v>11</v>
      </c>
      <c r="J7" s="218" t="s">
        <v>341</v>
      </c>
      <c r="K7" s="268">
        <v>5</v>
      </c>
    </row>
    <row r="8" spans="1:16" ht="35.25" customHeight="1">
      <c r="A8" s="247">
        <v>6</v>
      </c>
      <c r="B8" s="13" t="s">
        <v>95</v>
      </c>
      <c r="C8" s="13" t="s">
        <v>74</v>
      </c>
      <c r="D8" s="13" t="s">
        <v>327</v>
      </c>
      <c r="E8" s="6">
        <v>6</v>
      </c>
      <c r="F8" s="11">
        <v>11.4</v>
      </c>
      <c r="G8" s="11">
        <v>179</v>
      </c>
      <c r="H8" s="13" t="s">
        <v>21</v>
      </c>
      <c r="I8" s="13" t="s">
        <v>6</v>
      </c>
      <c r="J8" s="14" t="s">
        <v>349</v>
      </c>
      <c r="K8" s="269">
        <v>6</v>
      </c>
    </row>
    <row r="9" spans="1:16" ht="37.5" customHeight="1">
      <c r="A9" s="245">
        <v>7</v>
      </c>
      <c r="B9" s="218" t="s">
        <v>96</v>
      </c>
      <c r="C9" s="218" t="s">
        <v>63</v>
      </c>
      <c r="D9" s="218" t="s">
        <v>280</v>
      </c>
      <c r="E9" s="223">
        <v>5</v>
      </c>
      <c r="F9" s="217">
        <v>30.2</v>
      </c>
      <c r="G9" s="217">
        <v>85</v>
      </c>
      <c r="H9" s="218" t="s">
        <v>314</v>
      </c>
      <c r="I9" s="218" t="s">
        <v>11</v>
      </c>
      <c r="J9" s="218" t="s">
        <v>350</v>
      </c>
      <c r="K9" s="268">
        <v>7</v>
      </c>
    </row>
    <row r="10" spans="1:16" ht="35.25" customHeight="1">
      <c r="A10" s="247">
        <v>8</v>
      </c>
      <c r="B10" s="13" t="s">
        <v>97</v>
      </c>
      <c r="C10" s="13" t="s">
        <v>63</v>
      </c>
      <c r="D10" s="13" t="s">
        <v>329</v>
      </c>
      <c r="E10" s="6">
        <v>5</v>
      </c>
      <c r="F10" s="11">
        <v>12.4</v>
      </c>
      <c r="G10" s="11">
        <v>126</v>
      </c>
      <c r="H10" s="13" t="s">
        <v>359</v>
      </c>
      <c r="I10" s="13" t="s">
        <v>11</v>
      </c>
      <c r="J10" s="14" t="s">
        <v>97</v>
      </c>
      <c r="K10" s="269">
        <v>8</v>
      </c>
    </row>
    <row r="11" spans="1:16" ht="37.5" customHeight="1">
      <c r="A11" s="245">
        <v>9</v>
      </c>
      <c r="B11" s="218" t="s">
        <v>106</v>
      </c>
      <c r="C11" s="218" t="s">
        <v>322</v>
      </c>
      <c r="D11" s="218" t="s">
        <v>330</v>
      </c>
      <c r="E11" s="223">
        <v>4</v>
      </c>
      <c r="F11" s="217">
        <v>45.4</v>
      </c>
      <c r="G11" s="217">
        <v>111</v>
      </c>
      <c r="H11" s="218" t="s">
        <v>24</v>
      </c>
      <c r="I11" s="218" t="s">
        <v>87</v>
      </c>
      <c r="J11" s="218" t="s">
        <v>351</v>
      </c>
      <c r="K11" s="268">
        <v>9</v>
      </c>
    </row>
    <row r="12" spans="1:16" ht="35.25" customHeight="1">
      <c r="A12" s="247">
        <v>10</v>
      </c>
      <c r="B12" s="13" t="s">
        <v>107</v>
      </c>
      <c r="C12" s="13" t="s">
        <v>322</v>
      </c>
      <c r="D12" s="13" t="s">
        <v>331</v>
      </c>
      <c r="E12" s="6">
        <v>4</v>
      </c>
      <c r="F12" s="11">
        <v>207.3</v>
      </c>
      <c r="G12" s="11">
        <v>169</v>
      </c>
      <c r="H12" s="13" t="s">
        <v>360</v>
      </c>
      <c r="I12" s="13" t="s">
        <v>87</v>
      </c>
      <c r="J12" s="13" t="s">
        <v>352</v>
      </c>
      <c r="K12" s="269">
        <v>10</v>
      </c>
    </row>
    <row r="13" spans="1:16" ht="37.5" customHeight="1">
      <c r="A13" s="245">
        <v>11</v>
      </c>
      <c r="B13" s="218" t="s">
        <v>98</v>
      </c>
      <c r="C13" s="218" t="s">
        <v>322</v>
      </c>
      <c r="D13" s="218" t="s">
        <v>332</v>
      </c>
      <c r="E13" s="223">
        <v>4</v>
      </c>
      <c r="F13" s="217">
        <v>10.6</v>
      </c>
      <c r="G13" s="217">
        <v>106</v>
      </c>
      <c r="H13" s="218" t="s">
        <v>258</v>
      </c>
      <c r="I13" s="218" t="s">
        <v>87</v>
      </c>
      <c r="J13" s="218" t="s">
        <v>353</v>
      </c>
      <c r="K13" s="268">
        <v>11</v>
      </c>
    </row>
    <row r="14" spans="1:16" ht="48.75" customHeight="1">
      <c r="A14" s="247">
        <v>12</v>
      </c>
      <c r="B14" s="13" t="s">
        <v>99</v>
      </c>
      <c r="C14" s="13" t="s">
        <v>323</v>
      </c>
      <c r="D14" s="13" t="s">
        <v>333</v>
      </c>
      <c r="E14" s="6">
        <v>4</v>
      </c>
      <c r="F14" s="11">
        <v>657.8</v>
      </c>
      <c r="G14" s="11">
        <v>118</v>
      </c>
      <c r="H14" s="13" t="s">
        <v>22</v>
      </c>
      <c r="I14" s="13" t="s">
        <v>346</v>
      </c>
      <c r="J14" s="13" t="s">
        <v>342</v>
      </c>
      <c r="K14" s="269">
        <v>12</v>
      </c>
    </row>
    <row r="15" spans="1:16" ht="37.5" customHeight="1">
      <c r="A15" s="245">
        <v>13</v>
      </c>
      <c r="B15" s="218" t="s">
        <v>100</v>
      </c>
      <c r="C15" s="218" t="s">
        <v>324</v>
      </c>
      <c r="D15" s="218" t="s">
        <v>332</v>
      </c>
      <c r="E15" s="223">
        <v>4</v>
      </c>
      <c r="F15" s="217">
        <v>80.400000000000006</v>
      </c>
      <c r="G15" s="217">
        <v>156</v>
      </c>
      <c r="H15" s="218" t="s">
        <v>258</v>
      </c>
      <c r="I15" s="218" t="s">
        <v>0</v>
      </c>
      <c r="J15" s="218" t="s">
        <v>100</v>
      </c>
      <c r="K15" s="268">
        <v>13</v>
      </c>
    </row>
    <row r="16" spans="1:16" ht="35.25" customHeight="1">
      <c r="A16" s="247">
        <v>14</v>
      </c>
      <c r="B16" s="13" t="s">
        <v>108</v>
      </c>
      <c r="C16" s="13" t="s">
        <v>325</v>
      </c>
      <c r="D16" s="13" t="s">
        <v>327</v>
      </c>
      <c r="E16" s="6">
        <v>4</v>
      </c>
      <c r="F16" s="11">
        <v>26.1</v>
      </c>
      <c r="G16" s="11">
        <v>107</v>
      </c>
      <c r="H16" s="13" t="s">
        <v>21</v>
      </c>
      <c r="I16" s="13" t="s">
        <v>12</v>
      </c>
      <c r="J16" s="13" t="s">
        <v>108</v>
      </c>
      <c r="K16" s="269">
        <v>14</v>
      </c>
    </row>
    <row r="17" spans="1:11" ht="37.5" customHeight="1">
      <c r="A17" s="245">
        <v>15</v>
      </c>
      <c r="B17" s="218" t="s">
        <v>101</v>
      </c>
      <c r="C17" s="218" t="s">
        <v>69</v>
      </c>
      <c r="D17" s="218" t="s">
        <v>334</v>
      </c>
      <c r="E17" s="223">
        <v>3</v>
      </c>
      <c r="F17" s="217">
        <v>1000</v>
      </c>
      <c r="G17" s="217">
        <v>1242</v>
      </c>
      <c r="H17" s="218" t="s">
        <v>303</v>
      </c>
      <c r="I17" s="218" t="s">
        <v>347</v>
      </c>
      <c r="J17" s="218" t="s">
        <v>354</v>
      </c>
      <c r="K17" s="268">
        <v>15</v>
      </c>
    </row>
    <row r="18" spans="1:11" ht="35.25" customHeight="1">
      <c r="A18" s="247">
        <v>16</v>
      </c>
      <c r="B18" s="13" t="s">
        <v>15</v>
      </c>
      <c r="C18" s="13" t="s">
        <v>67</v>
      </c>
      <c r="D18" s="13" t="s">
        <v>327</v>
      </c>
      <c r="E18" s="6">
        <v>3</v>
      </c>
      <c r="F18" s="11">
        <v>24.3</v>
      </c>
      <c r="G18" s="11">
        <v>48</v>
      </c>
      <c r="H18" s="13" t="s">
        <v>24</v>
      </c>
      <c r="I18" s="13" t="s">
        <v>348</v>
      </c>
      <c r="J18" s="13" t="s">
        <v>355</v>
      </c>
      <c r="K18" s="269">
        <v>16</v>
      </c>
    </row>
    <row r="19" spans="1:11" ht="37.5" customHeight="1">
      <c r="A19" s="245">
        <v>17</v>
      </c>
      <c r="B19" s="218" t="s">
        <v>102</v>
      </c>
      <c r="C19" s="218" t="s">
        <v>322</v>
      </c>
      <c r="D19" s="218" t="s">
        <v>335</v>
      </c>
      <c r="E19" s="223">
        <v>3</v>
      </c>
      <c r="F19" s="217">
        <v>310.8</v>
      </c>
      <c r="G19" s="217">
        <v>207</v>
      </c>
      <c r="H19" s="218" t="s">
        <v>360</v>
      </c>
      <c r="I19" s="218" t="s">
        <v>87</v>
      </c>
      <c r="J19" s="218" t="s">
        <v>356</v>
      </c>
      <c r="K19" s="268">
        <v>17</v>
      </c>
    </row>
    <row r="20" spans="1:11" ht="35.25" customHeight="1">
      <c r="A20" s="247">
        <v>18</v>
      </c>
      <c r="B20" s="13" t="s">
        <v>103</v>
      </c>
      <c r="C20" s="13" t="s">
        <v>322</v>
      </c>
      <c r="D20" s="13" t="s">
        <v>336</v>
      </c>
      <c r="E20" s="6">
        <v>3</v>
      </c>
      <c r="F20" s="11">
        <v>500.4</v>
      </c>
      <c r="G20" s="11">
        <v>1163</v>
      </c>
      <c r="H20" s="13" t="s">
        <v>22</v>
      </c>
      <c r="I20" s="13" t="s">
        <v>87</v>
      </c>
      <c r="J20" s="14" t="s">
        <v>357</v>
      </c>
      <c r="K20" s="269">
        <v>18</v>
      </c>
    </row>
    <row r="21" spans="1:11" ht="37.5" customHeight="1">
      <c r="A21" s="245">
        <v>19</v>
      </c>
      <c r="B21" s="218" t="s">
        <v>104</v>
      </c>
      <c r="C21" s="218" t="s">
        <v>69</v>
      </c>
      <c r="D21" s="218" t="s">
        <v>289</v>
      </c>
      <c r="E21" s="223">
        <v>3</v>
      </c>
      <c r="F21" s="217">
        <v>83.9</v>
      </c>
      <c r="G21" s="217">
        <v>207</v>
      </c>
      <c r="H21" s="218" t="s">
        <v>28</v>
      </c>
      <c r="I21" s="218" t="s">
        <v>347</v>
      </c>
      <c r="J21" s="218" t="s">
        <v>358</v>
      </c>
      <c r="K21" s="268">
        <v>19</v>
      </c>
    </row>
    <row r="22" spans="1:11" ht="43.5" customHeight="1">
      <c r="A22" s="247">
        <v>20</v>
      </c>
      <c r="B22" s="13" t="s">
        <v>105</v>
      </c>
      <c r="C22" s="13" t="s">
        <v>326</v>
      </c>
      <c r="D22" s="13" t="s">
        <v>333</v>
      </c>
      <c r="E22" s="6">
        <v>3</v>
      </c>
      <c r="F22" s="11">
        <v>12</v>
      </c>
      <c r="G22" s="11">
        <v>47</v>
      </c>
      <c r="H22" s="13" t="s">
        <v>22</v>
      </c>
      <c r="I22" s="13" t="s">
        <v>80</v>
      </c>
      <c r="J22" s="14" t="s">
        <v>105</v>
      </c>
      <c r="K22" s="269">
        <v>20</v>
      </c>
    </row>
    <row r="23" spans="1:11" ht="37.5" customHeight="1">
      <c r="A23" s="396" t="s">
        <v>361</v>
      </c>
      <c r="B23" s="397"/>
      <c r="C23" s="397"/>
      <c r="D23" s="397"/>
      <c r="E23" s="223">
        <v>754</v>
      </c>
      <c r="F23" s="217">
        <v>27377.999999999996</v>
      </c>
      <c r="G23" s="217">
        <v>63272</v>
      </c>
      <c r="H23" s="393" t="s">
        <v>362</v>
      </c>
      <c r="I23" s="393"/>
      <c r="J23" s="393"/>
      <c r="K23" s="270"/>
    </row>
    <row r="24" spans="1:11" s="27" customFormat="1" ht="26.25" customHeight="1">
      <c r="A24" s="394" t="s">
        <v>88</v>
      </c>
      <c r="B24" s="395"/>
      <c r="C24" s="395"/>
      <c r="D24" s="395"/>
      <c r="E24" s="271">
        <f>SUM(E3:E23)</f>
        <v>862</v>
      </c>
      <c r="F24" s="271">
        <f t="shared" ref="F24:G24" si="0">SUM(F3:F23)</f>
        <v>32788.699999999997</v>
      </c>
      <c r="G24" s="271">
        <f t="shared" si="0"/>
        <v>75495</v>
      </c>
      <c r="H24" s="401" t="s">
        <v>389</v>
      </c>
      <c r="I24" s="401"/>
      <c r="J24" s="401"/>
      <c r="K24" s="402"/>
    </row>
    <row r="25" spans="1:11">
      <c r="A25" s="4" t="s">
        <v>33</v>
      </c>
      <c r="K25" s="1" t="s">
        <v>732</v>
      </c>
    </row>
    <row r="26" spans="1:11">
      <c r="E26" s="35"/>
      <c r="F26" s="35"/>
      <c r="G26" s="35"/>
    </row>
    <row r="27" spans="1:11">
      <c r="E27" s="35"/>
    </row>
    <row r="28" spans="1:11">
      <c r="E28" s="25"/>
      <c r="F28" s="25"/>
      <c r="G28" s="25"/>
    </row>
    <row r="29" spans="1:11">
      <c r="E29" s="10"/>
      <c r="F29" s="10"/>
      <c r="G29" s="10"/>
    </row>
    <row r="30" spans="1:11">
      <c r="E30" s="10"/>
      <c r="F30" s="10"/>
      <c r="G30" s="10"/>
    </row>
    <row r="31" spans="1:11">
      <c r="E31" s="10"/>
      <c r="F31" s="10"/>
      <c r="G31" s="10"/>
    </row>
    <row r="32" spans="1:11">
      <c r="E32" s="10"/>
      <c r="F32" s="10"/>
      <c r="G32" s="10"/>
    </row>
  </sheetData>
  <mergeCells count="6">
    <mergeCell ref="O4:O5"/>
    <mergeCell ref="H23:J23"/>
    <mergeCell ref="A24:D24"/>
    <mergeCell ref="A23:D23"/>
    <mergeCell ref="A1:K1"/>
    <mergeCell ref="H24:K24"/>
  </mergeCells>
  <printOptions horizontalCentered="1" verticalCentered="1"/>
  <pageMargins left="0.25" right="0.25" top="0.75" bottom="0.75" header="0.3" footer="0.3"/>
  <pageSetup paperSize="9"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B48B-1AEA-42FB-95CE-88422F2D9601}">
  <sheetPr>
    <tabColor rgb="FF92D050"/>
  </sheetPr>
  <dimension ref="A1:L28"/>
  <sheetViews>
    <sheetView zoomScaleNormal="100" workbookViewId="0">
      <selection activeCell="N9" sqref="N9:N10"/>
    </sheetView>
  </sheetViews>
  <sheetFormatPr defaultColWidth="9.140625" defaultRowHeight="15"/>
  <cols>
    <col min="1" max="1" width="7.140625" style="1" customWidth="1"/>
    <col min="2" max="2" width="23.5703125" style="10" customWidth="1"/>
    <col min="3" max="3" width="12.7109375" style="10" customWidth="1"/>
    <col min="4" max="4" width="9.42578125" style="10" customWidth="1"/>
    <col min="5" max="5" width="25" style="1" customWidth="1"/>
    <col min="6" max="6" width="15.140625" style="1" customWidth="1"/>
    <col min="7" max="7" width="10.5703125" style="10" customWidth="1"/>
    <col min="8" max="8" width="7.140625" style="10" customWidth="1"/>
    <col min="9" max="9" width="12.5703125" style="10" customWidth="1"/>
    <col min="10" max="10" width="5.42578125" style="1" customWidth="1"/>
    <col min="11" max="11" width="9.140625" style="1"/>
    <col min="12" max="12" width="18.140625" style="1" bestFit="1" customWidth="1"/>
    <col min="13" max="16384" width="9.140625" style="1"/>
  </cols>
  <sheetData>
    <row r="1" spans="1:12" ht="39.75" customHeight="1">
      <c r="A1" s="366" t="s">
        <v>647</v>
      </c>
      <c r="B1" s="367"/>
      <c r="C1" s="367"/>
      <c r="D1" s="367"/>
      <c r="E1" s="367"/>
      <c r="F1" s="368"/>
      <c r="G1" s="1"/>
      <c r="H1" s="1"/>
      <c r="I1" s="1"/>
    </row>
    <row r="2" spans="1:12" s="15" customFormat="1" ht="39.75" customHeight="1">
      <c r="A2" s="403" t="s">
        <v>669</v>
      </c>
      <c r="B2" s="404"/>
      <c r="C2" s="404"/>
      <c r="D2" s="404"/>
      <c r="E2" s="404"/>
      <c r="F2" s="405"/>
      <c r="G2" s="1"/>
      <c r="H2" s="1"/>
      <c r="I2" s="1"/>
      <c r="J2" s="1"/>
      <c r="K2" s="1"/>
    </row>
    <row r="3" spans="1:12" ht="67.900000000000006" customHeight="1">
      <c r="A3" s="163" t="s">
        <v>666</v>
      </c>
      <c r="B3" s="9" t="s">
        <v>339</v>
      </c>
      <c r="C3" s="9" t="s">
        <v>670</v>
      </c>
      <c r="D3" s="9" t="s">
        <v>538</v>
      </c>
      <c r="E3" s="9" t="s">
        <v>338</v>
      </c>
      <c r="F3" s="267" t="s">
        <v>245</v>
      </c>
      <c r="G3" s="1"/>
      <c r="H3" s="1"/>
      <c r="I3" s="1"/>
    </row>
    <row r="4" spans="1:12" ht="30" customHeight="1">
      <c r="A4" s="149">
        <v>1</v>
      </c>
      <c r="B4" s="221" t="s">
        <v>109</v>
      </c>
      <c r="C4" s="90">
        <v>14</v>
      </c>
      <c r="D4" s="70">
        <v>1.6241299303944315E-2</v>
      </c>
      <c r="E4" s="221" t="s">
        <v>340</v>
      </c>
      <c r="F4" s="150">
        <v>1</v>
      </c>
      <c r="G4" s="1"/>
      <c r="H4" s="1"/>
      <c r="I4" s="1"/>
      <c r="K4" s="362"/>
      <c r="L4" s="224" t="s">
        <v>770</v>
      </c>
    </row>
    <row r="5" spans="1:12" ht="30" customHeight="1">
      <c r="A5" s="151">
        <v>2</v>
      </c>
      <c r="B5" s="58" t="s">
        <v>93</v>
      </c>
      <c r="C5" s="91">
        <v>11</v>
      </c>
      <c r="D5" s="72">
        <v>1.2761020881670533E-2</v>
      </c>
      <c r="E5" s="71" t="s">
        <v>343</v>
      </c>
      <c r="F5" s="152">
        <v>2</v>
      </c>
      <c r="G5" s="1"/>
      <c r="H5" s="1"/>
      <c r="I5" s="1"/>
      <c r="K5" s="362"/>
      <c r="L5" s="225" t="s">
        <v>771</v>
      </c>
    </row>
    <row r="6" spans="1:12" ht="30" customHeight="1">
      <c r="A6" s="149">
        <v>3</v>
      </c>
      <c r="B6" s="221" t="s">
        <v>94</v>
      </c>
      <c r="C6" s="90">
        <v>9</v>
      </c>
      <c r="D6" s="70">
        <v>1.0440835266821345E-2</v>
      </c>
      <c r="E6" s="221" t="s">
        <v>94</v>
      </c>
      <c r="F6" s="150">
        <v>3</v>
      </c>
      <c r="G6" s="1"/>
      <c r="H6" s="1"/>
      <c r="I6" s="1"/>
      <c r="L6" s="34"/>
    </row>
    <row r="7" spans="1:12" ht="30" customHeight="1">
      <c r="A7" s="151">
        <v>3</v>
      </c>
      <c r="B7" s="58" t="s">
        <v>623</v>
      </c>
      <c r="C7" s="91">
        <v>9</v>
      </c>
      <c r="D7" s="72">
        <v>1.0440835266821345E-2</v>
      </c>
      <c r="E7" s="71" t="s">
        <v>345</v>
      </c>
      <c r="F7" s="152">
        <v>3</v>
      </c>
      <c r="G7" s="1"/>
      <c r="H7" s="1"/>
      <c r="I7" s="1"/>
      <c r="L7" s="34"/>
    </row>
    <row r="8" spans="1:12" ht="30" customHeight="1">
      <c r="A8" s="149">
        <v>5</v>
      </c>
      <c r="B8" s="221" t="s">
        <v>14</v>
      </c>
      <c r="C8" s="90">
        <v>7</v>
      </c>
      <c r="D8" s="70">
        <v>8.1206496519721574E-3</v>
      </c>
      <c r="E8" s="221" t="s">
        <v>341</v>
      </c>
      <c r="F8" s="150">
        <v>5</v>
      </c>
      <c r="G8" s="1"/>
      <c r="H8" s="1"/>
      <c r="I8" s="1"/>
      <c r="L8" s="34"/>
    </row>
    <row r="9" spans="1:12" ht="30" customHeight="1">
      <c r="A9" s="151">
        <v>6</v>
      </c>
      <c r="B9" s="58" t="s">
        <v>95</v>
      </c>
      <c r="C9" s="91">
        <v>6</v>
      </c>
      <c r="D9" s="72">
        <v>6.9605568445475635E-3</v>
      </c>
      <c r="E9" s="71" t="s">
        <v>349</v>
      </c>
      <c r="F9" s="152">
        <v>6</v>
      </c>
      <c r="G9" s="1"/>
      <c r="H9" s="1"/>
      <c r="I9" s="1"/>
      <c r="L9" s="34"/>
    </row>
    <row r="10" spans="1:12" ht="30" customHeight="1">
      <c r="A10" s="149">
        <v>7</v>
      </c>
      <c r="B10" s="221" t="s">
        <v>96</v>
      </c>
      <c r="C10" s="90">
        <v>5</v>
      </c>
      <c r="D10" s="70">
        <v>5.8004640371229696E-3</v>
      </c>
      <c r="E10" s="221" t="s">
        <v>350</v>
      </c>
      <c r="F10" s="150">
        <v>7</v>
      </c>
      <c r="G10" s="1"/>
      <c r="H10" s="1"/>
      <c r="I10" s="1"/>
      <c r="L10" s="34"/>
    </row>
    <row r="11" spans="1:12" ht="30" customHeight="1">
      <c r="A11" s="151">
        <v>8</v>
      </c>
      <c r="B11" s="58" t="s">
        <v>97</v>
      </c>
      <c r="C11" s="91">
        <v>5</v>
      </c>
      <c r="D11" s="72">
        <v>5.8004640371229696E-3</v>
      </c>
      <c r="E11" s="71" t="s">
        <v>97</v>
      </c>
      <c r="F11" s="152">
        <v>8</v>
      </c>
      <c r="G11" s="1"/>
      <c r="H11" s="1"/>
      <c r="I11" s="1"/>
      <c r="L11" s="34"/>
    </row>
    <row r="12" spans="1:12" ht="30" customHeight="1">
      <c r="A12" s="149">
        <v>9</v>
      </c>
      <c r="B12" s="221" t="s">
        <v>622</v>
      </c>
      <c r="C12" s="90">
        <v>4</v>
      </c>
      <c r="D12" s="70">
        <v>4.6403712296983757E-3</v>
      </c>
      <c r="E12" s="221" t="s">
        <v>351</v>
      </c>
      <c r="F12" s="150">
        <v>9</v>
      </c>
      <c r="G12" s="1"/>
      <c r="H12" s="1"/>
      <c r="I12" s="1"/>
      <c r="L12" s="34"/>
    </row>
    <row r="13" spans="1:12" ht="30" customHeight="1">
      <c r="A13" s="151">
        <v>10</v>
      </c>
      <c r="B13" s="58" t="s">
        <v>621</v>
      </c>
      <c r="C13" s="91">
        <v>4</v>
      </c>
      <c r="D13" s="72">
        <v>4.6403712296983757E-3</v>
      </c>
      <c r="E13" s="71" t="s">
        <v>352</v>
      </c>
      <c r="F13" s="152">
        <v>10</v>
      </c>
      <c r="G13" s="1"/>
      <c r="H13" s="1"/>
      <c r="I13" s="1"/>
      <c r="L13" s="34"/>
    </row>
    <row r="14" spans="1:12" ht="30" customHeight="1">
      <c r="A14" s="406" t="s">
        <v>88</v>
      </c>
      <c r="B14" s="407"/>
      <c r="C14" s="272">
        <v>74</v>
      </c>
      <c r="D14" s="273">
        <v>8.5846867749419964E-2</v>
      </c>
      <c r="E14" s="408" t="s">
        <v>619</v>
      </c>
      <c r="F14" s="409"/>
      <c r="G14" s="1"/>
      <c r="H14" s="1"/>
      <c r="I14" s="1"/>
      <c r="L14" s="34"/>
    </row>
    <row r="15" spans="1:12">
      <c r="A15" s="361" t="s">
        <v>33</v>
      </c>
      <c r="B15" s="361"/>
      <c r="E15" s="378" t="s">
        <v>736</v>
      </c>
      <c r="F15" s="378"/>
      <c r="G15" s="1"/>
      <c r="J15" s="10"/>
    </row>
    <row r="16" spans="1:12">
      <c r="E16" s="25"/>
    </row>
    <row r="17" s="1" customFormat="1" ht="21" customHeight="1"/>
    <row r="18" s="1" customFormat="1"/>
    <row r="19" s="1" customFormat="1"/>
    <row r="20" s="1" customFormat="1"/>
    <row r="21" s="1" customFormat="1"/>
    <row r="22" s="1" customFormat="1"/>
    <row r="23" s="1" customFormat="1"/>
    <row r="24" s="1" customFormat="1"/>
    <row r="25" s="1" customFormat="1"/>
    <row r="26" s="1" customFormat="1"/>
    <row r="27" s="1" customFormat="1"/>
    <row r="28" s="1" customFormat="1"/>
  </sheetData>
  <mergeCells count="7">
    <mergeCell ref="E15:F15"/>
    <mergeCell ref="A15:B15"/>
    <mergeCell ref="K4:K5"/>
    <mergeCell ref="A1:F1"/>
    <mergeCell ref="A2:F2"/>
    <mergeCell ref="A14:B14"/>
    <mergeCell ref="E14:F14"/>
  </mergeCells>
  <printOptions horizontalCentered="1" verticalCentered="1"/>
  <pageMargins left="0" right="0" top="0" bottom="0" header="0" footer="0"/>
  <pageSetup paperSize="9" scale="10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A5A8F-1777-4E95-924E-CBB1D16EC021}">
  <sheetPr>
    <tabColor rgb="FF92D050"/>
  </sheetPr>
  <dimension ref="A1:K15"/>
  <sheetViews>
    <sheetView zoomScaleNormal="100" workbookViewId="0">
      <selection activeCell="I7" sqref="I7"/>
    </sheetView>
  </sheetViews>
  <sheetFormatPr defaultRowHeight="15"/>
  <cols>
    <col min="2" max="2" width="24.42578125" customWidth="1"/>
    <col min="3" max="3" width="12.7109375" customWidth="1"/>
    <col min="5" max="5" width="21.5703125" customWidth="1"/>
    <col min="11" max="11" width="18.140625" bestFit="1" customWidth="1"/>
  </cols>
  <sheetData>
    <row r="1" spans="1:11" ht="48.75" customHeight="1">
      <c r="A1" s="366" t="s">
        <v>646</v>
      </c>
      <c r="B1" s="367"/>
      <c r="C1" s="367"/>
      <c r="D1" s="367"/>
      <c r="E1" s="367"/>
      <c r="F1" s="368"/>
    </row>
    <row r="2" spans="1:11" ht="49.5" customHeight="1">
      <c r="A2" s="403" t="s">
        <v>668</v>
      </c>
      <c r="B2" s="404"/>
      <c r="C2" s="404"/>
      <c r="D2" s="404"/>
      <c r="E2" s="404"/>
      <c r="F2" s="405"/>
    </row>
    <row r="3" spans="1:11" ht="78" customHeight="1">
      <c r="A3" s="163" t="s">
        <v>666</v>
      </c>
      <c r="B3" s="9" t="s">
        <v>363</v>
      </c>
      <c r="C3" s="9" t="s">
        <v>733</v>
      </c>
      <c r="D3" s="9" t="s">
        <v>91</v>
      </c>
      <c r="E3" s="9" t="s">
        <v>338</v>
      </c>
      <c r="F3" s="267" t="s">
        <v>245</v>
      </c>
    </row>
    <row r="4" spans="1:11" ht="36.75" customHeight="1">
      <c r="A4" s="149">
        <v>1</v>
      </c>
      <c r="B4" s="221" t="s">
        <v>364</v>
      </c>
      <c r="C4" s="85">
        <v>3500</v>
      </c>
      <c r="D4" s="82">
        <v>0.10674409171452361</v>
      </c>
      <c r="E4" s="221" t="s">
        <v>372</v>
      </c>
      <c r="F4" s="150">
        <v>1</v>
      </c>
      <c r="J4" s="362"/>
      <c r="K4" s="224" t="s">
        <v>770</v>
      </c>
    </row>
    <row r="5" spans="1:11" ht="36.75" customHeight="1">
      <c r="A5" s="151">
        <v>2</v>
      </c>
      <c r="B5" s="58" t="s">
        <v>651</v>
      </c>
      <c r="C5" s="86">
        <v>1518.66</v>
      </c>
      <c r="D5" s="83">
        <v>4.6316566378050983E-2</v>
      </c>
      <c r="E5" s="58" t="s">
        <v>699</v>
      </c>
      <c r="F5" s="152">
        <v>2</v>
      </c>
      <c r="J5" s="362"/>
      <c r="K5" s="225" t="s">
        <v>771</v>
      </c>
    </row>
    <row r="6" spans="1:11" ht="36.75" customHeight="1">
      <c r="A6" s="149">
        <v>3</v>
      </c>
      <c r="B6" s="221" t="s">
        <v>365</v>
      </c>
      <c r="C6" s="85">
        <v>1510.3</v>
      </c>
      <c r="D6" s="82">
        <v>4.6061600490412857E-2</v>
      </c>
      <c r="E6" s="221" t="s">
        <v>620</v>
      </c>
      <c r="F6" s="150">
        <v>3</v>
      </c>
    </row>
    <row r="7" spans="1:11" ht="36.75" customHeight="1">
      <c r="A7" s="151">
        <v>4</v>
      </c>
      <c r="B7" s="58" t="s">
        <v>366</v>
      </c>
      <c r="C7" s="86">
        <v>1305.3</v>
      </c>
      <c r="D7" s="83">
        <v>3.9809446547133621E-2</v>
      </c>
      <c r="E7" s="58" t="s">
        <v>374</v>
      </c>
      <c r="F7" s="152">
        <v>4</v>
      </c>
    </row>
    <row r="8" spans="1:11" ht="36.75" customHeight="1">
      <c r="A8" s="149">
        <v>5</v>
      </c>
      <c r="B8" s="221" t="s">
        <v>367</v>
      </c>
      <c r="C8" s="85">
        <v>1000</v>
      </c>
      <c r="D8" s="82">
        <v>3.0498311918435318E-2</v>
      </c>
      <c r="E8" s="221" t="s">
        <v>375</v>
      </c>
      <c r="F8" s="150">
        <v>5</v>
      </c>
    </row>
    <row r="9" spans="1:11" ht="36.75" customHeight="1">
      <c r="A9" s="151">
        <v>6</v>
      </c>
      <c r="B9" s="58" t="s">
        <v>368</v>
      </c>
      <c r="C9" s="86">
        <v>999.99900000000002</v>
      </c>
      <c r="D9" s="83">
        <v>3.04982814201234E-2</v>
      </c>
      <c r="E9" s="58" t="s">
        <v>376</v>
      </c>
      <c r="F9" s="152">
        <v>6</v>
      </c>
    </row>
    <row r="10" spans="1:11" ht="36.75" customHeight="1">
      <c r="A10" s="149">
        <v>7</v>
      </c>
      <c r="B10" s="221" t="s">
        <v>369</v>
      </c>
      <c r="C10" s="85">
        <v>895.4</v>
      </c>
      <c r="D10" s="82">
        <v>2.7308188491766982E-2</v>
      </c>
      <c r="E10" s="221" t="s">
        <v>377</v>
      </c>
      <c r="F10" s="150">
        <v>7</v>
      </c>
    </row>
    <row r="11" spans="1:11" ht="36.75" customHeight="1">
      <c r="A11" s="151">
        <v>8</v>
      </c>
      <c r="B11" s="58" t="s">
        <v>616</v>
      </c>
      <c r="C11" s="86">
        <v>747.1</v>
      </c>
      <c r="D11" s="83">
        <v>2.2785288834263027E-2</v>
      </c>
      <c r="E11" s="58" t="s">
        <v>343</v>
      </c>
      <c r="F11" s="152">
        <v>8</v>
      </c>
    </row>
    <row r="12" spans="1:11" ht="36.75" customHeight="1">
      <c r="A12" s="149">
        <v>9</v>
      </c>
      <c r="B12" s="221" t="s">
        <v>370</v>
      </c>
      <c r="C12" s="85">
        <v>739</v>
      </c>
      <c r="D12" s="82">
        <v>2.2538252507723698E-2</v>
      </c>
      <c r="E12" s="221" t="s">
        <v>378</v>
      </c>
      <c r="F12" s="150">
        <v>9</v>
      </c>
    </row>
    <row r="13" spans="1:11" ht="36.75" customHeight="1">
      <c r="A13" s="151">
        <v>10</v>
      </c>
      <c r="B13" s="58" t="s">
        <v>371</v>
      </c>
      <c r="C13" s="86">
        <v>732.2</v>
      </c>
      <c r="D13" s="83">
        <v>2.2330863986678339E-2</v>
      </c>
      <c r="E13" s="58" t="s">
        <v>373</v>
      </c>
      <c r="F13" s="152">
        <v>10</v>
      </c>
    </row>
    <row r="14" spans="1:11" ht="36.75" customHeight="1">
      <c r="A14" s="406" t="s">
        <v>88</v>
      </c>
      <c r="B14" s="407" t="s">
        <v>40</v>
      </c>
      <c r="C14" s="274">
        <v>12947.959000000001</v>
      </c>
      <c r="D14" s="273">
        <v>0.39489089228911173</v>
      </c>
      <c r="E14" s="408" t="s">
        <v>619</v>
      </c>
      <c r="F14" s="409"/>
    </row>
    <row r="15" spans="1:11">
      <c r="A15" s="361" t="s">
        <v>33</v>
      </c>
      <c r="B15" s="361"/>
      <c r="C15" s="10"/>
      <c r="D15" s="10"/>
      <c r="E15" s="378" t="s">
        <v>736</v>
      </c>
      <c r="F15" s="378"/>
    </row>
  </sheetData>
  <mergeCells count="7">
    <mergeCell ref="A15:B15"/>
    <mergeCell ref="E15:F15"/>
    <mergeCell ref="J4:J5"/>
    <mergeCell ref="A1:F1"/>
    <mergeCell ref="A2:F2"/>
    <mergeCell ref="A14:B14"/>
    <mergeCell ref="E14:F14"/>
  </mergeCells>
  <printOptions horizontalCentered="1" verticalCentered="1"/>
  <pageMargins left="0.25" right="0.25"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E0B82-B081-4B1D-9A72-4FC819C553B5}">
  <sheetPr>
    <tabColor rgb="FF92D050"/>
  </sheetPr>
  <dimension ref="A1:L15"/>
  <sheetViews>
    <sheetView zoomScaleNormal="100" workbookViewId="0">
      <selection sqref="A1:F14"/>
    </sheetView>
  </sheetViews>
  <sheetFormatPr defaultRowHeight="15"/>
  <cols>
    <col min="2" max="2" width="27.140625" customWidth="1"/>
    <col min="5" max="5" width="18.42578125" customWidth="1"/>
    <col min="12" max="12" width="18.140625" bestFit="1" customWidth="1"/>
  </cols>
  <sheetData>
    <row r="1" spans="1:12" ht="41.25" customHeight="1">
      <c r="A1" s="366" t="s">
        <v>645</v>
      </c>
      <c r="B1" s="367"/>
      <c r="C1" s="367"/>
      <c r="D1" s="367"/>
      <c r="E1" s="367"/>
      <c r="F1" s="368"/>
    </row>
    <row r="2" spans="1:12" ht="41.25" customHeight="1">
      <c r="A2" s="403" t="s">
        <v>667</v>
      </c>
      <c r="B2" s="404"/>
      <c r="C2" s="404"/>
      <c r="D2" s="404"/>
      <c r="E2" s="404"/>
      <c r="F2" s="405"/>
    </row>
    <row r="3" spans="1:12" ht="69" customHeight="1">
      <c r="A3" s="163" t="s">
        <v>666</v>
      </c>
      <c r="B3" s="9" t="s">
        <v>339</v>
      </c>
      <c r="C3" s="2" t="s">
        <v>517</v>
      </c>
      <c r="D3" s="2" t="s">
        <v>617</v>
      </c>
      <c r="E3" s="9" t="s">
        <v>338</v>
      </c>
      <c r="F3" s="267" t="s">
        <v>245</v>
      </c>
    </row>
    <row r="4" spans="1:12" ht="33" customHeight="1">
      <c r="A4" s="149">
        <v>1</v>
      </c>
      <c r="B4" s="221" t="s">
        <v>93</v>
      </c>
      <c r="C4" s="90">
        <v>3885</v>
      </c>
      <c r="D4" s="70">
        <v>5.1460361613351879E-2</v>
      </c>
      <c r="E4" s="221" t="s">
        <v>343</v>
      </c>
      <c r="F4" s="150">
        <v>1</v>
      </c>
      <c r="K4" s="362"/>
      <c r="L4" s="224" t="s">
        <v>770</v>
      </c>
    </row>
    <row r="5" spans="1:12" ht="33" customHeight="1">
      <c r="A5" s="151">
        <v>2</v>
      </c>
      <c r="B5" s="58" t="s">
        <v>213</v>
      </c>
      <c r="C5" s="91">
        <v>3500</v>
      </c>
      <c r="D5" s="72">
        <v>4.6360686138154847E-2</v>
      </c>
      <c r="E5" s="71" t="s">
        <v>382</v>
      </c>
      <c r="F5" s="152">
        <v>2</v>
      </c>
      <c r="K5" s="362"/>
      <c r="L5" s="225" t="s">
        <v>771</v>
      </c>
    </row>
    <row r="6" spans="1:12" ht="33" customHeight="1">
      <c r="A6" s="149">
        <v>3</v>
      </c>
      <c r="B6" s="221" t="s">
        <v>650</v>
      </c>
      <c r="C6" s="90">
        <v>3000</v>
      </c>
      <c r="D6" s="70">
        <v>3.9737730975561297E-2</v>
      </c>
      <c r="E6" s="221" t="s">
        <v>372</v>
      </c>
      <c r="F6" s="150">
        <v>3</v>
      </c>
    </row>
    <row r="7" spans="1:12" ht="33" customHeight="1">
      <c r="A7" s="151">
        <v>4</v>
      </c>
      <c r="B7" s="58" t="s">
        <v>212</v>
      </c>
      <c r="C7" s="91">
        <v>2596</v>
      </c>
      <c r="D7" s="72">
        <v>3.438638320418571E-2</v>
      </c>
      <c r="E7" s="89" t="s">
        <v>618</v>
      </c>
      <c r="F7" s="152">
        <v>4</v>
      </c>
    </row>
    <row r="8" spans="1:12" ht="33" customHeight="1">
      <c r="A8" s="149">
        <v>5</v>
      </c>
      <c r="B8" s="221" t="s">
        <v>210</v>
      </c>
      <c r="C8" s="90">
        <v>2223</v>
      </c>
      <c r="D8" s="70">
        <v>2.9445658652890921E-2</v>
      </c>
      <c r="E8" s="221" t="s">
        <v>374</v>
      </c>
      <c r="F8" s="150">
        <v>5</v>
      </c>
    </row>
    <row r="9" spans="1:12" ht="33" customHeight="1">
      <c r="A9" s="151">
        <v>6</v>
      </c>
      <c r="B9" s="58" t="s">
        <v>649</v>
      </c>
      <c r="C9" s="91">
        <v>2200</v>
      </c>
      <c r="D9" s="72">
        <v>2.9141002715411618E-2</v>
      </c>
      <c r="E9" s="58" t="s">
        <v>375</v>
      </c>
      <c r="F9" s="152">
        <v>6</v>
      </c>
    </row>
    <row r="10" spans="1:12" ht="33" customHeight="1">
      <c r="A10" s="149">
        <v>7</v>
      </c>
      <c r="B10" s="221" t="s">
        <v>214</v>
      </c>
      <c r="C10" s="90">
        <v>1500</v>
      </c>
      <c r="D10" s="70">
        <v>1.9868865487780649E-2</v>
      </c>
      <c r="E10" s="221" t="s">
        <v>383</v>
      </c>
      <c r="F10" s="150">
        <v>7</v>
      </c>
    </row>
    <row r="11" spans="1:12" ht="33" customHeight="1">
      <c r="A11" s="151">
        <v>7</v>
      </c>
      <c r="B11" s="58" t="s">
        <v>215</v>
      </c>
      <c r="C11" s="91">
        <v>1500</v>
      </c>
      <c r="D11" s="72">
        <v>1.9868865487780649E-2</v>
      </c>
      <c r="E11" s="58" t="s">
        <v>539</v>
      </c>
      <c r="F11" s="152">
        <v>7</v>
      </c>
    </row>
    <row r="12" spans="1:12" ht="33" customHeight="1">
      <c r="A12" s="149">
        <v>9</v>
      </c>
      <c r="B12" s="221" t="s">
        <v>648</v>
      </c>
      <c r="C12" s="90">
        <v>1400</v>
      </c>
      <c r="D12" s="70">
        <v>1.8544274455261939E-2</v>
      </c>
      <c r="E12" s="221" t="s">
        <v>385</v>
      </c>
      <c r="F12" s="150">
        <v>9</v>
      </c>
    </row>
    <row r="13" spans="1:12" ht="33" customHeight="1">
      <c r="A13" s="151">
        <v>10</v>
      </c>
      <c r="B13" s="58" t="s">
        <v>368</v>
      </c>
      <c r="C13" s="91">
        <v>1242</v>
      </c>
      <c r="D13" s="72">
        <v>1.6451420623882378E-2</v>
      </c>
      <c r="E13" s="71" t="s">
        <v>376</v>
      </c>
      <c r="F13" s="152">
        <v>10</v>
      </c>
    </row>
    <row r="14" spans="1:12" ht="33" customHeight="1">
      <c r="A14" s="406" t="s">
        <v>88</v>
      </c>
      <c r="B14" s="407"/>
      <c r="C14" s="272">
        <v>23046</v>
      </c>
      <c r="D14" s="273">
        <v>0.30526524935426186</v>
      </c>
      <c r="E14" s="408" t="s">
        <v>619</v>
      </c>
      <c r="F14" s="409"/>
    </row>
    <row r="15" spans="1:12">
      <c r="A15" s="361" t="s">
        <v>33</v>
      </c>
      <c r="B15" s="361"/>
      <c r="C15" s="10"/>
      <c r="D15" s="10"/>
      <c r="E15" s="378" t="s">
        <v>732</v>
      </c>
      <c r="F15" s="378"/>
    </row>
  </sheetData>
  <mergeCells count="7">
    <mergeCell ref="A15:B15"/>
    <mergeCell ref="E15:F15"/>
    <mergeCell ref="K4:K5"/>
    <mergeCell ref="A1:F1"/>
    <mergeCell ref="A2:F2"/>
    <mergeCell ref="A14:B14"/>
    <mergeCell ref="E14:F14"/>
  </mergeCells>
  <printOptions horizontalCentered="1" verticalCentered="1"/>
  <pageMargins left="0.25" right="0.25"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DF21F-9FA8-4A4A-B8C9-4257E6158DF1}">
  <sheetPr>
    <tabColor rgb="FF92D050"/>
  </sheetPr>
  <dimension ref="A1:L50"/>
  <sheetViews>
    <sheetView zoomScaleNormal="100" workbookViewId="0">
      <selection activeCell="K9" sqref="K9"/>
    </sheetView>
  </sheetViews>
  <sheetFormatPr defaultRowHeight="15"/>
  <cols>
    <col min="1" max="1" width="8.42578125" style="8" customWidth="1"/>
    <col min="2" max="2" width="20.140625" bestFit="1" customWidth="1"/>
    <col min="3" max="3" width="23.42578125" bestFit="1" customWidth="1"/>
    <col min="4" max="4" width="18.140625" bestFit="1" customWidth="1"/>
    <col min="5" max="5" width="10.85546875" bestFit="1" customWidth="1"/>
    <col min="6" max="6" width="15.140625" bestFit="1" customWidth="1"/>
    <col min="7" max="7" width="11.85546875" customWidth="1"/>
    <col min="8" max="8" width="13.140625" customWidth="1"/>
    <col min="9" max="9" width="9.7109375" bestFit="1" customWidth="1"/>
    <col min="12" max="12" width="18.140625" bestFit="1" customWidth="1"/>
  </cols>
  <sheetData>
    <row r="1" spans="1:12" ht="33" customHeight="1">
      <c r="A1" s="410" t="s">
        <v>608</v>
      </c>
      <c r="B1" s="411"/>
      <c r="C1" s="411"/>
      <c r="D1" s="411"/>
      <c r="E1" s="411"/>
      <c r="F1" s="411"/>
      <c r="G1" s="411"/>
      <c r="H1" s="412"/>
    </row>
    <row r="2" spans="1:12" ht="36" customHeight="1">
      <c r="A2" s="413" t="s">
        <v>735</v>
      </c>
      <c r="B2" s="414"/>
      <c r="C2" s="414"/>
      <c r="D2" s="414"/>
      <c r="E2" s="414"/>
      <c r="F2" s="414"/>
      <c r="G2" s="414"/>
      <c r="H2" s="415"/>
    </row>
    <row r="3" spans="1:12" ht="67.5" customHeight="1">
      <c r="A3" s="275"/>
      <c r="B3" s="63" t="s">
        <v>734</v>
      </c>
      <c r="C3" s="63" t="s">
        <v>586</v>
      </c>
      <c r="D3" s="63" t="s">
        <v>606</v>
      </c>
      <c r="E3" s="63" t="s">
        <v>587</v>
      </c>
      <c r="F3" s="63" t="s">
        <v>295</v>
      </c>
      <c r="G3" s="63" t="s">
        <v>495</v>
      </c>
      <c r="H3" s="148" t="s">
        <v>588</v>
      </c>
    </row>
    <row r="4" spans="1:12" ht="35.25" customHeight="1">
      <c r="A4" s="254">
        <v>1</v>
      </c>
      <c r="B4" s="73">
        <v>44256</v>
      </c>
      <c r="C4" s="64" t="s">
        <v>607</v>
      </c>
      <c r="D4" s="67" t="s">
        <v>63</v>
      </c>
      <c r="E4" s="67" t="s">
        <v>454</v>
      </c>
      <c r="F4" s="67" t="s">
        <v>334</v>
      </c>
      <c r="G4" s="67">
        <v>3000</v>
      </c>
      <c r="H4" s="256">
        <v>3500</v>
      </c>
    </row>
    <row r="5" spans="1:12" ht="35.25" customHeight="1">
      <c r="A5" s="257">
        <v>2</v>
      </c>
      <c r="B5" s="74">
        <v>44348</v>
      </c>
      <c r="C5" s="65" t="s">
        <v>589</v>
      </c>
      <c r="D5" s="14" t="s">
        <v>67</v>
      </c>
      <c r="E5" s="14" t="s">
        <v>324</v>
      </c>
      <c r="F5" s="14" t="s">
        <v>280</v>
      </c>
      <c r="G5" s="14">
        <v>656</v>
      </c>
      <c r="H5" s="259">
        <v>1510.3</v>
      </c>
      <c r="K5" s="362"/>
      <c r="L5" s="224" t="s">
        <v>770</v>
      </c>
    </row>
    <row r="6" spans="1:12" ht="36.75" customHeight="1">
      <c r="A6" s="254">
        <v>3</v>
      </c>
      <c r="B6" s="73">
        <v>44348</v>
      </c>
      <c r="C6" s="64" t="s">
        <v>211</v>
      </c>
      <c r="D6" s="67" t="s">
        <v>64</v>
      </c>
      <c r="E6" s="67" t="s">
        <v>380</v>
      </c>
      <c r="F6" s="67" t="s">
        <v>280</v>
      </c>
      <c r="G6" s="67">
        <v>2200</v>
      </c>
      <c r="H6" s="256">
        <v>1000</v>
      </c>
      <c r="K6" s="362"/>
      <c r="L6" s="225" t="s">
        <v>771</v>
      </c>
    </row>
    <row r="7" spans="1:12" ht="35.25" customHeight="1">
      <c r="A7" s="257">
        <v>4</v>
      </c>
      <c r="B7" s="74">
        <v>44197</v>
      </c>
      <c r="C7" s="65" t="s">
        <v>590</v>
      </c>
      <c r="D7" s="14" t="s">
        <v>62</v>
      </c>
      <c r="E7" s="14" t="s">
        <v>380</v>
      </c>
      <c r="F7" s="14" t="s">
        <v>315</v>
      </c>
      <c r="G7" s="14">
        <v>269</v>
      </c>
      <c r="H7" s="259">
        <v>895.4</v>
      </c>
    </row>
    <row r="8" spans="1:12" ht="35.25" customHeight="1">
      <c r="A8" s="254">
        <v>5</v>
      </c>
      <c r="B8" s="73">
        <v>44256</v>
      </c>
      <c r="C8" s="64" t="s">
        <v>591</v>
      </c>
      <c r="D8" s="67" t="s">
        <v>68</v>
      </c>
      <c r="E8" s="67" t="s">
        <v>380</v>
      </c>
      <c r="F8" s="67" t="s">
        <v>327</v>
      </c>
      <c r="G8" s="67">
        <v>125</v>
      </c>
      <c r="H8" s="256">
        <v>826.66</v>
      </c>
    </row>
    <row r="9" spans="1:12" ht="35.25" customHeight="1">
      <c r="A9" s="257">
        <v>6</v>
      </c>
      <c r="B9" s="74">
        <v>44256</v>
      </c>
      <c r="C9" s="65" t="s">
        <v>592</v>
      </c>
      <c r="D9" s="14" t="s">
        <v>67</v>
      </c>
      <c r="E9" s="14" t="s">
        <v>324</v>
      </c>
      <c r="F9" s="14" t="s">
        <v>327</v>
      </c>
      <c r="G9" s="14">
        <v>918</v>
      </c>
      <c r="H9" s="259">
        <v>739</v>
      </c>
    </row>
    <row r="10" spans="1:12" ht="35.25" customHeight="1">
      <c r="A10" s="254">
        <v>7</v>
      </c>
      <c r="B10" s="73">
        <v>44409</v>
      </c>
      <c r="C10" s="64" t="s">
        <v>593</v>
      </c>
      <c r="D10" s="67" t="s">
        <v>594</v>
      </c>
      <c r="E10" s="67" t="s">
        <v>595</v>
      </c>
      <c r="F10" s="67" t="s">
        <v>290</v>
      </c>
      <c r="G10" s="67">
        <v>331</v>
      </c>
      <c r="H10" s="256">
        <v>698.3</v>
      </c>
    </row>
    <row r="11" spans="1:12" ht="35.25" customHeight="1">
      <c r="A11" s="257">
        <v>8</v>
      </c>
      <c r="B11" s="74">
        <v>44348</v>
      </c>
      <c r="C11" s="65" t="s">
        <v>591</v>
      </c>
      <c r="D11" s="14" t="s">
        <v>68</v>
      </c>
      <c r="E11" s="14" t="s">
        <v>380</v>
      </c>
      <c r="F11" s="14" t="s">
        <v>327</v>
      </c>
      <c r="G11" s="14">
        <v>860</v>
      </c>
      <c r="H11" s="259">
        <v>692</v>
      </c>
    </row>
    <row r="12" spans="1:12" ht="35.25" customHeight="1">
      <c r="A12" s="254">
        <v>9</v>
      </c>
      <c r="B12" s="73">
        <v>44470</v>
      </c>
      <c r="C12" s="64" t="s">
        <v>99</v>
      </c>
      <c r="D12" s="67" t="s">
        <v>65</v>
      </c>
      <c r="E12" s="67" t="s">
        <v>67</v>
      </c>
      <c r="F12" s="67" t="s">
        <v>334</v>
      </c>
      <c r="G12" s="67">
        <v>52</v>
      </c>
      <c r="H12" s="256">
        <v>633.20000000000005</v>
      </c>
    </row>
    <row r="13" spans="1:12" ht="35.25" customHeight="1">
      <c r="A13" s="276">
        <v>10</v>
      </c>
      <c r="B13" s="277">
        <v>44228</v>
      </c>
      <c r="C13" s="278" t="s">
        <v>212</v>
      </c>
      <c r="D13" s="279" t="s">
        <v>379</v>
      </c>
      <c r="E13" s="279" t="s">
        <v>324</v>
      </c>
      <c r="F13" s="279" t="s">
        <v>280</v>
      </c>
      <c r="G13" s="279">
        <v>2596</v>
      </c>
      <c r="H13" s="280">
        <v>600</v>
      </c>
    </row>
    <row r="14" spans="1:12">
      <c r="A14" s="361" t="s">
        <v>33</v>
      </c>
      <c r="B14" s="361"/>
      <c r="C14" s="361"/>
      <c r="D14" s="360" t="s">
        <v>725</v>
      </c>
      <c r="E14" s="360"/>
      <c r="F14" s="360"/>
      <c r="G14" s="360"/>
      <c r="H14" s="360"/>
    </row>
    <row r="15" spans="1:12">
      <c r="A15"/>
    </row>
    <row r="16" spans="1:12">
      <c r="A16"/>
    </row>
    <row r="17" spans="1:1">
      <c r="A17"/>
    </row>
    <row r="18" spans="1:1">
      <c r="A18"/>
    </row>
    <row r="19" spans="1:1">
      <c r="A19"/>
    </row>
    <row r="20" spans="1:1">
      <c r="A20"/>
    </row>
    <row r="21" spans="1:1">
      <c r="A21"/>
    </row>
    <row r="22" spans="1:1">
      <c r="A22"/>
    </row>
    <row r="23" spans="1:1">
      <c r="A23"/>
    </row>
    <row r="24" spans="1:1">
      <c r="A24"/>
    </row>
    <row r="25" spans="1:1" ht="19.899999999999999" customHeight="1">
      <c r="A25"/>
    </row>
    <row r="26" spans="1:1">
      <c r="A26"/>
    </row>
    <row r="27" spans="1:1">
      <c r="A27"/>
    </row>
    <row r="28" spans="1:1">
      <c r="A28"/>
    </row>
    <row r="29" spans="1:1">
      <c r="A29"/>
    </row>
    <row r="30" spans="1:1">
      <c r="A30"/>
    </row>
    <row r="31" spans="1:1">
      <c r="A31"/>
    </row>
    <row r="32" spans="1:1" ht="54.75" customHeight="1">
      <c r="A32"/>
    </row>
    <row r="33" spans="1:1" ht="82.5" customHeight="1">
      <c r="A33"/>
    </row>
    <row r="34" spans="1:1" ht="55.5" customHeight="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sheetData>
  <mergeCells count="5">
    <mergeCell ref="A1:H1"/>
    <mergeCell ref="A2:H2"/>
    <mergeCell ref="D14:H14"/>
    <mergeCell ref="A14:C14"/>
    <mergeCell ref="K5:K6"/>
  </mergeCells>
  <printOptions horizontalCentered="1" verticalCentered="1"/>
  <pageMargins left="0.25" right="0.25" top="0.75" bottom="0.75" header="0.3" footer="0.3"/>
  <pageSetup scale="84" orientation="portrait"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7211-5B15-4DD9-81E0-A16DE7B35BF0}">
  <sheetPr>
    <tabColor rgb="FF92D050"/>
  </sheetPr>
  <dimension ref="A1:S55"/>
  <sheetViews>
    <sheetView zoomScale="78" zoomScaleNormal="78" workbookViewId="0">
      <selection sqref="A1:J1"/>
    </sheetView>
  </sheetViews>
  <sheetFormatPr defaultColWidth="9.140625" defaultRowHeight="15"/>
  <cols>
    <col min="1" max="1" width="9.7109375" style="1" customWidth="1"/>
    <col min="2" max="2" width="13.5703125" style="1" customWidth="1"/>
    <col min="3" max="3" width="11.28515625" style="1" customWidth="1"/>
    <col min="4" max="4" width="13.140625" style="1" customWidth="1"/>
    <col min="5" max="6" width="11.28515625" style="1" customWidth="1"/>
    <col min="7" max="7" width="12.85546875" style="1" customWidth="1"/>
    <col min="8" max="8" width="11.28515625" style="1" customWidth="1"/>
    <col min="9" max="9" width="12.7109375" style="1" bestFit="1" customWidth="1"/>
    <col min="10" max="10" width="8.28515625" style="1" customWidth="1"/>
    <col min="11" max="16" width="9.140625" style="1"/>
    <col min="17" max="17" width="18.140625" style="1" bestFit="1" customWidth="1"/>
    <col min="18" max="16384" width="9.140625" style="1"/>
  </cols>
  <sheetData>
    <row r="1" spans="1:19" ht="33.75" customHeight="1">
      <c r="A1" s="416" t="s">
        <v>628</v>
      </c>
      <c r="B1" s="417"/>
      <c r="C1" s="417"/>
      <c r="D1" s="417"/>
      <c r="E1" s="417"/>
      <c r="F1" s="417"/>
      <c r="G1" s="417"/>
      <c r="H1" s="417"/>
      <c r="I1" s="417"/>
      <c r="J1" s="418"/>
    </row>
    <row r="2" spans="1:19" ht="34.5" customHeight="1">
      <c r="A2" s="420" t="s">
        <v>656</v>
      </c>
      <c r="B2" s="421"/>
      <c r="C2" s="421"/>
      <c r="D2" s="421"/>
      <c r="E2" s="421"/>
      <c r="F2" s="421"/>
      <c r="G2" s="421"/>
      <c r="H2" s="421"/>
      <c r="I2" s="421"/>
      <c r="J2" s="422"/>
    </row>
    <row r="3" spans="1:19" ht="112.5" customHeight="1">
      <c r="A3" s="281" t="s">
        <v>671</v>
      </c>
      <c r="B3" s="121" t="s">
        <v>78</v>
      </c>
      <c r="C3" s="121" t="s">
        <v>540</v>
      </c>
      <c r="D3" s="172" t="s">
        <v>700</v>
      </c>
      <c r="E3" s="121" t="s">
        <v>686</v>
      </c>
      <c r="F3" s="121" t="s">
        <v>515</v>
      </c>
      <c r="G3" s="121" t="s">
        <v>672</v>
      </c>
      <c r="H3" s="121" t="s">
        <v>39</v>
      </c>
      <c r="I3" s="121" t="s">
        <v>216</v>
      </c>
      <c r="J3" s="282" t="s">
        <v>582</v>
      </c>
    </row>
    <row r="4" spans="1:19" ht="31.5" customHeight="1">
      <c r="A4" s="283">
        <v>1</v>
      </c>
      <c r="B4" s="219" t="s">
        <v>217</v>
      </c>
      <c r="C4" s="108">
        <v>455</v>
      </c>
      <c r="D4" s="108">
        <v>426</v>
      </c>
      <c r="E4" s="108">
        <v>20996</v>
      </c>
      <c r="F4" s="108">
        <v>46</v>
      </c>
      <c r="G4" s="106">
        <v>6566.9</v>
      </c>
      <c r="H4" s="106">
        <v>14.4</v>
      </c>
      <c r="I4" s="219" t="s">
        <v>13</v>
      </c>
      <c r="J4" s="284">
        <v>1</v>
      </c>
      <c r="P4" s="362"/>
      <c r="Q4" s="224" t="s">
        <v>770</v>
      </c>
    </row>
    <row r="5" spans="1:19" ht="31.5" customHeight="1">
      <c r="A5" s="285">
        <v>2</v>
      </c>
      <c r="B5" s="220" t="s">
        <v>218</v>
      </c>
      <c r="C5" s="109">
        <v>126</v>
      </c>
      <c r="D5" s="109">
        <v>102</v>
      </c>
      <c r="E5" s="109">
        <v>17501</v>
      </c>
      <c r="F5" s="109">
        <v>138</v>
      </c>
      <c r="G5" s="107">
        <v>9256.6</v>
      </c>
      <c r="H5" s="107">
        <v>73.5</v>
      </c>
      <c r="I5" s="220" t="s">
        <v>243</v>
      </c>
      <c r="J5" s="286">
        <v>2</v>
      </c>
      <c r="L5" s="35"/>
      <c r="M5" s="35"/>
      <c r="N5" s="35"/>
      <c r="O5" s="35"/>
      <c r="P5" s="362"/>
      <c r="Q5" s="225" t="s">
        <v>771</v>
      </c>
    </row>
    <row r="6" spans="1:19" ht="31.5" customHeight="1">
      <c r="A6" s="283">
        <v>3</v>
      </c>
      <c r="B6" s="219" t="s">
        <v>219</v>
      </c>
      <c r="C6" s="108">
        <v>82</v>
      </c>
      <c r="D6" s="108">
        <v>81</v>
      </c>
      <c r="E6" s="108">
        <v>4206</v>
      </c>
      <c r="F6" s="108">
        <v>51</v>
      </c>
      <c r="G6" s="106">
        <v>1124.2</v>
      </c>
      <c r="H6" s="106">
        <v>13.7</v>
      </c>
      <c r="I6" s="219" t="s">
        <v>244</v>
      </c>
      <c r="J6" s="284">
        <v>3</v>
      </c>
      <c r="K6" s="35"/>
      <c r="L6" s="59"/>
      <c r="M6" s="59"/>
      <c r="N6" s="59"/>
      <c r="O6" s="59"/>
      <c r="P6" s="59"/>
      <c r="Q6" s="35"/>
      <c r="R6" s="35"/>
    </row>
    <row r="7" spans="1:19" ht="31.5" customHeight="1">
      <c r="A7" s="285">
        <v>4</v>
      </c>
      <c r="B7" s="220" t="s">
        <v>220</v>
      </c>
      <c r="C7" s="109">
        <v>58</v>
      </c>
      <c r="D7" s="109">
        <v>50</v>
      </c>
      <c r="E7" s="109">
        <v>9300</v>
      </c>
      <c r="F7" s="109">
        <v>160</v>
      </c>
      <c r="G7" s="107">
        <v>5393</v>
      </c>
      <c r="H7" s="107">
        <v>93</v>
      </c>
      <c r="I7" s="220" t="s">
        <v>234</v>
      </c>
      <c r="J7" s="286">
        <v>4</v>
      </c>
      <c r="K7" s="34"/>
      <c r="L7" s="59"/>
      <c r="O7" s="59"/>
      <c r="P7" s="116"/>
      <c r="R7" s="59"/>
    </row>
    <row r="8" spans="1:19" ht="31.5" customHeight="1">
      <c r="A8" s="283">
        <v>5</v>
      </c>
      <c r="B8" s="219" t="s">
        <v>221</v>
      </c>
      <c r="C8" s="108">
        <v>50</v>
      </c>
      <c r="D8" s="108">
        <v>44</v>
      </c>
      <c r="E8" s="108">
        <v>11183</v>
      </c>
      <c r="F8" s="108">
        <v>223</v>
      </c>
      <c r="G8" s="106">
        <v>1800.6</v>
      </c>
      <c r="H8" s="106">
        <v>36</v>
      </c>
      <c r="I8" s="219" t="s">
        <v>235</v>
      </c>
      <c r="J8" s="284">
        <v>5</v>
      </c>
      <c r="L8" s="35"/>
    </row>
    <row r="9" spans="1:19" ht="31.5" customHeight="1">
      <c r="A9" s="285">
        <v>6</v>
      </c>
      <c r="B9" s="220" t="s">
        <v>222</v>
      </c>
      <c r="C9" s="109">
        <v>21</v>
      </c>
      <c r="D9" s="109">
        <v>21</v>
      </c>
      <c r="E9" s="109">
        <v>1743</v>
      </c>
      <c r="F9" s="109">
        <v>83</v>
      </c>
      <c r="G9" s="107">
        <v>981.2</v>
      </c>
      <c r="H9" s="107">
        <v>46.7</v>
      </c>
      <c r="I9" s="220" t="s">
        <v>236</v>
      </c>
      <c r="J9" s="286">
        <v>6</v>
      </c>
      <c r="L9" s="59"/>
    </row>
    <row r="10" spans="1:19" ht="31.5" customHeight="1">
      <c r="A10" s="283">
        <v>7</v>
      </c>
      <c r="B10" s="219" t="s">
        <v>223</v>
      </c>
      <c r="C10" s="108">
        <v>20</v>
      </c>
      <c r="D10" s="108">
        <v>16</v>
      </c>
      <c r="E10" s="108">
        <v>5384</v>
      </c>
      <c r="F10" s="108">
        <v>269</v>
      </c>
      <c r="G10" s="106">
        <v>4546.3999999999996</v>
      </c>
      <c r="H10" s="106">
        <v>227.3</v>
      </c>
      <c r="I10" s="219" t="s">
        <v>237</v>
      </c>
      <c r="J10" s="284">
        <v>7</v>
      </c>
    </row>
    <row r="11" spans="1:19" ht="31.5" customHeight="1">
      <c r="A11" s="285">
        <v>8</v>
      </c>
      <c r="B11" s="220" t="s">
        <v>224</v>
      </c>
      <c r="C11" s="109">
        <v>9</v>
      </c>
      <c r="D11" s="109">
        <v>7</v>
      </c>
      <c r="E11" s="109">
        <v>650</v>
      </c>
      <c r="F11" s="109">
        <v>72</v>
      </c>
      <c r="G11" s="107">
        <v>853.1</v>
      </c>
      <c r="H11" s="107">
        <v>94.8</v>
      </c>
      <c r="I11" s="220" t="s">
        <v>238</v>
      </c>
      <c r="J11" s="286">
        <v>8</v>
      </c>
    </row>
    <row r="12" spans="1:19" ht="31.5" customHeight="1">
      <c r="A12" s="283">
        <v>9</v>
      </c>
      <c r="B12" s="219" t="s">
        <v>225</v>
      </c>
      <c r="C12" s="108">
        <v>8</v>
      </c>
      <c r="D12" s="108">
        <v>8</v>
      </c>
      <c r="E12" s="108">
        <v>1136</v>
      </c>
      <c r="F12" s="108">
        <v>142</v>
      </c>
      <c r="G12" s="106">
        <v>268</v>
      </c>
      <c r="H12" s="106">
        <v>33.5</v>
      </c>
      <c r="I12" s="219" t="s">
        <v>239</v>
      </c>
      <c r="J12" s="284">
        <v>9</v>
      </c>
      <c r="S12" s="59"/>
    </row>
    <row r="13" spans="1:19" ht="31.5" customHeight="1">
      <c r="A13" s="285">
        <v>10</v>
      </c>
      <c r="B13" s="220" t="s">
        <v>226</v>
      </c>
      <c r="C13" s="109">
        <v>7</v>
      </c>
      <c r="D13" s="109">
        <v>6</v>
      </c>
      <c r="E13" s="109">
        <v>317</v>
      </c>
      <c r="F13" s="109">
        <v>45</v>
      </c>
      <c r="G13" s="107">
        <v>1115.8</v>
      </c>
      <c r="H13" s="107">
        <v>159.4</v>
      </c>
      <c r="I13" s="220" t="s">
        <v>4</v>
      </c>
      <c r="J13" s="286">
        <v>10</v>
      </c>
    </row>
    <row r="14" spans="1:19" ht="31.5" customHeight="1">
      <c r="A14" s="283">
        <v>11</v>
      </c>
      <c r="B14" s="219" t="s">
        <v>227</v>
      </c>
      <c r="C14" s="108">
        <v>7</v>
      </c>
      <c r="D14" s="108">
        <v>7</v>
      </c>
      <c r="E14" s="108">
        <v>461</v>
      </c>
      <c r="F14" s="108">
        <v>65</v>
      </c>
      <c r="G14" s="106">
        <v>100.8</v>
      </c>
      <c r="H14" s="106">
        <v>14.4</v>
      </c>
      <c r="I14" s="219" t="s">
        <v>240</v>
      </c>
      <c r="J14" s="284">
        <v>11</v>
      </c>
    </row>
    <row r="15" spans="1:19" ht="31.5" customHeight="1">
      <c r="A15" s="285">
        <v>12</v>
      </c>
      <c r="B15" s="220" t="s">
        <v>228</v>
      </c>
      <c r="C15" s="109">
        <v>6</v>
      </c>
      <c r="D15" s="109">
        <v>6</v>
      </c>
      <c r="E15" s="109">
        <v>1617</v>
      </c>
      <c r="F15" s="109">
        <v>269</v>
      </c>
      <c r="G15" s="107">
        <v>342.6</v>
      </c>
      <c r="H15" s="107">
        <v>57.1</v>
      </c>
      <c r="I15" s="220" t="s">
        <v>5</v>
      </c>
      <c r="J15" s="286">
        <v>12</v>
      </c>
      <c r="L15" s="35"/>
    </row>
    <row r="16" spans="1:19" ht="31.5" customHeight="1">
      <c r="A16" s="283">
        <v>13</v>
      </c>
      <c r="B16" s="219" t="s">
        <v>229</v>
      </c>
      <c r="C16" s="108">
        <v>5</v>
      </c>
      <c r="D16" s="108">
        <v>4</v>
      </c>
      <c r="E16" s="108">
        <v>297</v>
      </c>
      <c r="F16" s="108">
        <v>59</v>
      </c>
      <c r="G16" s="106">
        <v>331.4</v>
      </c>
      <c r="H16" s="106">
        <v>66.3</v>
      </c>
      <c r="I16" s="219" t="s">
        <v>241</v>
      </c>
      <c r="J16" s="284">
        <v>13</v>
      </c>
    </row>
    <row r="17" spans="1:10" ht="31.5" customHeight="1">
      <c r="A17" s="285">
        <v>14</v>
      </c>
      <c r="B17" s="220" t="s">
        <v>230</v>
      </c>
      <c r="C17" s="109">
        <v>4</v>
      </c>
      <c r="D17" s="109">
        <v>4</v>
      </c>
      <c r="E17" s="109">
        <v>414</v>
      </c>
      <c r="F17" s="109">
        <v>103</v>
      </c>
      <c r="G17" s="107">
        <v>90.9</v>
      </c>
      <c r="H17" s="107">
        <v>22.7</v>
      </c>
      <c r="I17" s="220" t="s">
        <v>1</v>
      </c>
      <c r="J17" s="286">
        <v>14</v>
      </c>
    </row>
    <row r="18" spans="1:10" ht="31.5" customHeight="1">
      <c r="A18" s="283">
        <v>15</v>
      </c>
      <c r="B18" s="219" t="s">
        <v>231</v>
      </c>
      <c r="C18" s="108">
        <v>2</v>
      </c>
      <c r="D18" s="108">
        <v>2</v>
      </c>
      <c r="E18" s="108">
        <v>258</v>
      </c>
      <c r="F18" s="108">
        <v>129</v>
      </c>
      <c r="G18" s="106">
        <v>11.9</v>
      </c>
      <c r="H18" s="106">
        <v>6</v>
      </c>
      <c r="I18" s="219" t="s">
        <v>242</v>
      </c>
      <c r="J18" s="284">
        <v>15</v>
      </c>
    </row>
    <row r="19" spans="1:10" ht="31.5" customHeight="1">
      <c r="A19" s="285">
        <v>16</v>
      </c>
      <c r="B19" s="220" t="s">
        <v>232</v>
      </c>
      <c r="C19" s="109">
        <v>1</v>
      </c>
      <c r="D19" s="109">
        <v>1</v>
      </c>
      <c r="E19" s="109">
        <v>31</v>
      </c>
      <c r="F19" s="109">
        <v>31</v>
      </c>
      <c r="G19" s="107">
        <v>4.7</v>
      </c>
      <c r="H19" s="107">
        <v>4.7</v>
      </c>
      <c r="I19" s="220" t="s">
        <v>2</v>
      </c>
      <c r="J19" s="286">
        <v>16</v>
      </c>
    </row>
    <row r="20" spans="1:10" ht="31.5" customHeight="1">
      <c r="A20" s="283">
        <v>17</v>
      </c>
      <c r="B20" s="219" t="s">
        <v>233</v>
      </c>
      <c r="C20" s="108">
        <v>1</v>
      </c>
      <c r="D20" s="108">
        <v>1</v>
      </c>
      <c r="E20" s="108">
        <v>1</v>
      </c>
      <c r="F20" s="108">
        <v>1</v>
      </c>
      <c r="G20" s="106">
        <v>0.5</v>
      </c>
      <c r="H20" s="106">
        <v>0.5</v>
      </c>
      <c r="I20" s="219" t="s">
        <v>7</v>
      </c>
      <c r="J20" s="284">
        <v>17</v>
      </c>
    </row>
    <row r="21" spans="1:10" ht="31.5" customHeight="1">
      <c r="A21" s="406" t="s">
        <v>531</v>
      </c>
      <c r="B21" s="407"/>
      <c r="C21" s="287">
        <v>862</v>
      </c>
      <c r="D21" s="288">
        <v>707</v>
      </c>
      <c r="E21" s="289">
        <v>75495</v>
      </c>
      <c r="F21" s="287">
        <f>E21/C21</f>
        <v>87.581206496519727</v>
      </c>
      <c r="G21" s="289">
        <v>32788.699999999997</v>
      </c>
      <c r="H21" s="289">
        <v>38</v>
      </c>
      <c r="I21" s="407" t="s">
        <v>532</v>
      </c>
      <c r="J21" s="419"/>
    </row>
    <row r="22" spans="1:10">
      <c r="A22" s="361" t="s">
        <v>33</v>
      </c>
      <c r="B22" s="361"/>
      <c r="C22" s="361"/>
      <c r="D22" s="361"/>
      <c r="E22" s="361"/>
      <c r="F22" s="360" t="s">
        <v>725</v>
      </c>
      <c r="G22" s="360"/>
      <c r="H22" s="360"/>
      <c r="I22" s="360"/>
      <c r="J22" s="360"/>
    </row>
    <row r="23" spans="1:10">
      <c r="D23" s="35"/>
    </row>
    <row r="28" spans="1:10" ht="42" customHeight="1">
      <c r="B28" s="197" t="s">
        <v>541</v>
      </c>
      <c r="C28" s="198">
        <v>0.52784222737819031</v>
      </c>
      <c r="D28" s="198"/>
      <c r="E28" s="199"/>
      <c r="F28" s="59"/>
      <c r="G28" s="59"/>
      <c r="H28" s="59"/>
    </row>
    <row r="29" spans="1:10" ht="42" customHeight="1">
      <c r="B29" s="197" t="s">
        <v>542</v>
      </c>
      <c r="C29" s="198">
        <v>0.14617169373549885</v>
      </c>
      <c r="D29" s="200"/>
      <c r="E29" s="201"/>
    </row>
    <row r="30" spans="1:10" ht="42" customHeight="1">
      <c r="B30" s="197" t="s">
        <v>543</v>
      </c>
      <c r="C30" s="198">
        <v>9.5127610208816701E-2</v>
      </c>
      <c r="D30" s="200"/>
      <c r="E30" s="201"/>
    </row>
    <row r="31" spans="1:10" ht="42" customHeight="1">
      <c r="B31" s="197" t="s">
        <v>544</v>
      </c>
      <c r="C31" s="198">
        <v>6.7285382830626447E-2</v>
      </c>
      <c r="D31" s="200"/>
      <c r="E31" s="201"/>
    </row>
    <row r="32" spans="1:10" ht="42" customHeight="1">
      <c r="B32" s="197" t="s">
        <v>545</v>
      </c>
      <c r="C32" s="198">
        <v>5.8004640371229696E-2</v>
      </c>
      <c r="D32" s="200"/>
      <c r="E32" s="201"/>
    </row>
    <row r="33" spans="2:8" ht="42" customHeight="1">
      <c r="B33" s="197" t="s">
        <v>546</v>
      </c>
      <c r="C33" s="198">
        <v>0.10556844547563804</v>
      </c>
      <c r="D33" s="200"/>
      <c r="E33" s="201"/>
    </row>
    <row r="34" spans="2:8">
      <c r="B34" s="200"/>
      <c r="C34" s="200"/>
      <c r="D34" s="200"/>
      <c r="E34" s="201"/>
    </row>
    <row r="35" spans="2:8">
      <c r="B35" s="200"/>
      <c r="C35" s="200"/>
      <c r="D35" s="200"/>
      <c r="E35" s="201"/>
    </row>
    <row r="36" spans="2:8">
      <c r="B36" s="200"/>
      <c r="C36" s="200"/>
      <c r="D36" s="200"/>
      <c r="E36" s="201"/>
    </row>
    <row r="37" spans="2:8">
      <c r="B37" s="201"/>
      <c r="C37" s="201"/>
      <c r="D37" s="201"/>
      <c r="E37" s="201"/>
    </row>
    <row r="38" spans="2:8">
      <c r="B38" s="201"/>
      <c r="C38" s="201"/>
      <c r="D38" s="201"/>
      <c r="E38" s="201"/>
    </row>
    <row r="39" spans="2:8">
      <c r="B39" s="201"/>
      <c r="C39" s="201"/>
      <c r="D39" s="201"/>
      <c r="E39" s="201"/>
    </row>
    <row r="40" spans="2:8">
      <c r="B40" s="201"/>
      <c r="C40" s="201"/>
      <c r="D40" s="201"/>
      <c r="E40" s="201"/>
    </row>
    <row r="41" spans="2:8">
      <c r="B41" s="201"/>
      <c r="C41" s="201"/>
      <c r="D41" s="201"/>
      <c r="E41" s="201"/>
    </row>
    <row r="42" spans="2:8">
      <c r="B42" s="201"/>
      <c r="C42" s="201"/>
      <c r="D42" s="201"/>
      <c r="E42" s="201"/>
    </row>
    <row r="43" spans="2:8">
      <c r="B43" s="201"/>
      <c r="C43" s="201"/>
      <c r="D43" s="201"/>
      <c r="E43" s="201"/>
    </row>
    <row r="47" spans="2:8" ht="15.75">
      <c r="C47" s="2"/>
      <c r="D47" s="2"/>
      <c r="E47" s="2"/>
      <c r="F47" s="2"/>
      <c r="G47" s="2"/>
      <c r="H47" s="2"/>
    </row>
    <row r="49" spans="2:7" ht="16.5">
      <c r="B49" s="114"/>
      <c r="C49" s="59"/>
      <c r="E49" s="59"/>
      <c r="G49" s="59"/>
    </row>
    <row r="50" spans="2:7" ht="16.5">
      <c r="B50" s="115"/>
      <c r="C50" s="59"/>
      <c r="E50" s="59"/>
      <c r="G50" s="59"/>
    </row>
    <row r="51" spans="2:7" ht="16.5">
      <c r="B51" s="114"/>
      <c r="C51" s="59"/>
      <c r="E51" s="59"/>
      <c r="G51" s="59"/>
    </row>
    <row r="52" spans="2:7" ht="16.5">
      <c r="B52" s="115"/>
      <c r="C52" s="59"/>
      <c r="E52" s="59"/>
      <c r="G52" s="59"/>
    </row>
    <row r="53" spans="2:7" ht="16.5">
      <c r="B53" s="114"/>
      <c r="C53" s="59"/>
      <c r="D53" s="60"/>
      <c r="E53" s="59"/>
      <c r="F53" s="60"/>
      <c r="G53" s="59"/>
    </row>
    <row r="54" spans="2:7">
      <c r="C54" s="60"/>
      <c r="D54" s="60"/>
      <c r="E54" s="60"/>
      <c r="F54" s="60"/>
      <c r="G54" s="60"/>
    </row>
    <row r="55" spans="2:7">
      <c r="C55" s="60"/>
    </row>
  </sheetData>
  <mergeCells count="7">
    <mergeCell ref="A1:J1"/>
    <mergeCell ref="A21:B21"/>
    <mergeCell ref="F22:J22"/>
    <mergeCell ref="A22:E22"/>
    <mergeCell ref="P4:P5"/>
    <mergeCell ref="I21:J21"/>
    <mergeCell ref="A2:J2"/>
  </mergeCells>
  <printOptions horizontalCentered="1" verticalCentered="1"/>
  <pageMargins left="0" right="0" top="0" bottom="0" header="0" footer="0"/>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0871-69A0-440D-B174-791FF9237843}">
  <sheetPr>
    <tabColor rgb="FF92D050"/>
  </sheetPr>
  <dimension ref="A1:N22"/>
  <sheetViews>
    <sheetView zoomScaleNormal="100" workbookViewId="0">
      <selection activeCell="I2" sqref="I2"/>
    </sheetView>
  </sheetViews>
  <sheetFormatPr defaultColWidth="9.140625" defaultRowHeight="15"/>
  <cols>
    <col min="1" max="1" width="7.7109375" style="1" customWidth="1"/>
    <col min="2" max="2" width="13.5703125" style="1" customWidth="1"/>
    <col min="3" max="4" width="10.7109375" style="1" customWidth="1"/>
    <col min="5" max="5" width="13.140625" style="1" customWidth="1"/>
    <col min="6" max="6" width="5.85546875" style="1" customWidth="1"/>
    <col min="7" max="11" width="9.140625" style="1"/>
    <col min="12" max="12" width="18.140625" style="1" bestFit="1" customWidth="1"/>
    <col min="13" max="13" width="9.140625" style="1"/>
    <col min="14" max="14" width="20.42578125" style="1" bestFit="1" customWidth="1"/>
    <col min="15" max="16384" width="9.140625" style="1"/>
  </cols>
  <sheetData>
    <row r="1" spans="1:14" ht="43.5" customHeight="1">
      <c r="A1" s="429" t="s">
        <v>715</v>
      </c>
      <c r="B1" s="430"/>
      <c r="C1" s="430"/>
      <c r="D1" s="430"/>
      <c r="E1" s="430"/>
      <c r="F1" s="431"/>
    </row>
    <row r="2" spans="1:14" ht="42.75" customHeight="1">
      <c r="A2" s="426" t="s">
        <v>673</v>
      </c>
      <c r="B2" s="427"/>
      <c r="C2" s="427"/>
      <c r="D2" s="427"/>
      <c r="E2" s="427"/>
      <c r="F2" s="428"/>
    </row>
    <row r="3" spans="1:14" ht="67.5" customHeight="1">
      <c r="A3" s="164" t="s">
        <v>666</v>
      </c>
      <c r="B3" s="9" t="s">
        <v>78</v>
      </c>
      <c r="C3" s="9" t="s">
        <v>701</v>
      </c>
      <c r="D3" s="9" t="s">
        <v>547</v>
      </c>
      <c r="E3" s="9" t="s">
        <v>216</v>
      </c>
      <c r="F3" s="126" t="s">
        <v>245</v>
      </c>
    </row>
    <row r="4" spans="1:14" ht="24.75" customHeight="1">
      <c r="A4" s="122">
        <v>1</v>
      </c>
      <c r="B4" s="113" t="s">
        <v>217</v>
      </c>
      <c r="C4" s="80">
        <v>455</v>
      </c>
      <c r="D4" s="70">
        <f>C4/$C$21</f>
        <v>0.52784222737819031</v>
      </c>
      <c r="E4" s="113" t="s">
        <v>13</v>
      </c>
      <c r="F4" s="123">
        <v>1</v>
      </c>
      <c r="N4" s="32"/>
    </row>
    <row r="5" spans="1:14" ht="24.75" customHeight="1">
      <c r="A5" s="124">
        <v>2</v>
      </c>
      <c r="B5" s="71" t="s">
        <v>218</v>
      </c>
      <c r="C5" s="81">
        <v>126</v>
      </c>
      <c r="D5" s="72">
        <f t="shared" ref="D5:D21" si="0">C5/$C$21</f>
        <v>0.14617169373549885</v>
      </c>
      <c r="E5" s="71" t="s">
        <v>243</v>
      </c>
      <c r="F5" s="125">
        <v>2</v>
      </c>
      <c r="K5" s="362"/>
      <c r="L5" s="224" t="s">
        <v>770</v>
      </c>
    </row>
    <row r="6" spans="1:14" ht="24.75" customHeight="1">
      <c r="A6" s="122">
        <v>3</v>
      </c>
      <c r="B6" s="113" t="s">
        <v>219</v>
      </c>
      <c r="C6" s="80">
        <v>82</v>
      </c>
      <c r="D6" s="70">
        <f t="shared" si="0"/>
        <v>9.5127610208816701E-2</v>
      </c>
      <c r="E6" s="113" t="s">
        <v>244</v>
      </c>
      <c r="F6" s="123">
        <v>3</v>
      </c>
      <c r="K6" s="362"/>
      <c r="L6" s="225" t="s">
        <v>771</v>
      </c>
    </row>
    <row r="7" spans="1:14" ht="24.75" customHeight="1">
      <c r="A7" s="124">
        <v>4</v>
      </c>
      <c r="B7" s="71" t="s">
        <v>220</v>
      </c>
      <c r="C7" s="81">
        <v>58</v>
      </c>
      <c r="D7" s="72">
        <f t="shared" si="0"/>
        <v>6.7285382830626447E-2</v>
      </c>
      <c r="E7" s="71" t="s">
        <v>234</v>
      </c>
      <c r="F7" s="125">
        <v>4</v>
      </c>
    </row>
    <row r="8" spans="1:14" ht="24.75" customHeight="1">
      <c r="A8" s="122">
        <v>5</v>
      </c>
      <c r="B8" s="113" t="s">
        <v>221</v>
      </c>
      <c r="C8" s="80">
        <v>50</v>
      </c>
      <c r="D8" s="70">
        <f t="shared" si="0"/>
        <v>5.8004640371229696E-2</v>
      </c>
      <c r="E8" s="113" t="s">
        <v>235</v>
      </c>
      <c r="F8" s="123">
        <v>5</v>
      </c>
    </row>
    <row r="9" spans="1:14" ht="24.75" customHeight="1">
      <c r="A9" s="124">
        <v>6</v>
      </c>
      <c r="B9" s="71" t="s">
        <v>222</v>
      </c>
      <c r="C9" s="81">
        <v>21</v>
      </c>
      <c r="D9" s="72">
        <f t="shared" si="0"/>
        <v>2.4361948955916472E-2</v>
      </c>
      <c r="E9" s="71" t="s">
        <v>236</v>
      </c>
      <c r="F9" s="125">
        <v>6</v>
      </c>
    </row>
    <row r="10" spans="1:14" ht="24.75" customHeight="1">
      <c r="A10" s="122">
        <v>7</v>
      </c>
      <c r="B10" s="113" t="s">
        <v>223</v>
      </c>
      <c r="C10" s="80">
        <v>20</v>
      </c>
      <c r="D10" s="70">
        <f t="shared" si="0"/>
        <v>2.3201856148491878E-2</v>
      </c>
      <c r="E10" s="113" t="s">
        <v>237</v>
      </c>
      <c r="F10" s="123">
        <v>7</v>
      </c>
    </row>
    <row r="11" spans="1:14" ht="24.75" customHeight="1">
      <c r="A11" s="124">
        <v>8</v>
      </c>
      <c r="B11" s="71" t="s">
        <v>224</v>
      </c>
      <c r="C11" s="81">
        <v>9</v>
      </c>
      <c r="D11" s="72">
        <f t="shared" si="0"/>
        <v>1.0440835266821345E-2</v>
      </c>
      <c r="E11" s="71" t="s">
        <v>238</v>
      </c>
      <c r="F11" s="125">
        <v>8</v>
      </c>
    </row>
    <row r="12" spans="1:14" ht="24.75" customHeight="1">
      <c r="A12" s="122">
        <v>9</v>
      </c>
      <c r="B12" s="113" t="s">
        <v>225</v>
      </c>
      <c r="C12" s="80">
        <v>8</v>
      </c>
      <c r="D12" s="70">
        <f t="shared" si="0"/>
        <v>9.2807424593967514E-3</v>
      </c>
      <c r="E12" s="113" t="s">
        <v>239</v>
      </c>
      <c r="F12" s="123">
        <v>9</v>
      </c>
    </row>
    <row r="13" spans="1:14" ht="24.75" customHeight="1">
      <c r="A13" s="124">
        <v>10</v>
      </c>
      <c r="B13" s="71" t="s">
        <v>226</v>
      </c>
      <c r="C13" s="81">
        <v>7</v>
      </c>
      <c r="D13" s="72">
        <f t="shared" si="0"/>
        <v>8.1206496519721574E-3</v>
      </c>
      <c r="E13" s="71" t="s">
        <v>4</v>
      </c>
      <c r="F13" s="125">
        <v>10</v>
      </c>
    </row>
    <row r="14" spans="1:14" ht="24.75" customHeight="1">
      <c r="A14" s="122">
        <v>11</v>
      </c>
      <c r="B14" s="113" t="s">
        <v>227</v>
      </c>
      <c r="C14" s="80">
        <v>7</v>
      </c>
      <c r="D14" s="70">
        <f t="shared" si="0"/>
        <v>8.1206496519721574E-3</v>
      </c>
      <c r="E14" s="113" t="s">
        <v>240</v>
      </c>
      <c r="F14" s="123">
        <v>11</v>
      </c>
    </row>
    <row r="15" spans="1:14" ht="24.75" customHeight="1">
      <c r="A15" s="124">
        <v>12</v>
      </c>
      <c r="B15" s="71" t="s">
        <v>228</v>
      </c>
      <c r="C15" s="81">
        <v>6</v>
      </c>
      <c r="D15" s="72">
        <f t="shared" si="0"/>
        <v>6.9605568445475635E-3</v>
      </c>
      <c r="E15" s="71" t="s">
        <v>5</v>
      </c>
      <c r="F15" s="125">
        <v>12</v>
      </c>
    </row>
    <row r="16" spans="1:14" ht="24.75" customHeight="1">
      <c r="A16" s="122">
        <v>13</v>
      </c>
      <c r="B16" s="113" t="s">
        <v>229</v>
      </c>
      <c r="C16" s="80">
        <v>5</v>
      </c>
      <c r="D16" s="70">
        <f t="shared" si="0"/>
        <v>5.8004640371229696E-3</v>
      </c>
      <c r="E16" s="113" t="s">
        <v>241</v>
      </c>
      <c r="F16" s="123">
        <v>13</v>
      </c>
    </row>
    <row r="17" spans="1:6" ht="24.75" customHeight="1">
      <c r="A17" s="124">
        <v>14</v>
      </c>
      <c r="B17" s="71" t="s">
        <v>230</v>
      </c>
      <c r="C17" s="81">
        <v>4</v>
      </c>
      <c r="D17" s="72">
        <f t="shared" si="0"/>
        <v>4.6403712296983757E-3</v>
      </c>
      <c r="E17" s="71" t="s">
        <v>1</v>
      </c>
      <c r="F17" s="125">
        <v>14</v>
      </c>
    </row>
    <row r="18" spans="1:6" ht="24.75" customHeight="1">
      <c r="A18" s="122">
        <v>15</v>
      </c>
      <c r="B18" s="113" t="s">
        <v>231</v>
      </c>
      <c r="C18" s="80">
        <v>2</v>
      </c>
      <c r="D18" s="70">
        <f t="shared" si="0"/>
        <v>2.3201856148491878E-3</v>
      </c>
      <c r="E18" s="113" t="s">
        <v>242</v>
      </c>
      <c r="F18" s="123">
        <v>15</v>
      </c>
    </row>
    <row r="19" spans="1:6" ht="24.75" customHeight="1">
      <c r="A19" s="124">
        <v>16</v>
      </c>
      <c r="B19" s="71" t="s">
        <v>232</v>
      </c>
      <c r="C19" s="81">
        <v>1</v>
      </c>
      <c r="D19" s="72">
        <f t="shared" si="0"/>
        <v>1.1600928074245939E-3</v>
      </c>
      <c r="E19" s="71" t="s">
        <v>2</v>
      </c>
      <c r="F19" s="125">
        <v>16</v>
      </c>
    </row>
    <row r="20" spans="1:6" ht="24.75" customHeight="1">
      <c r="A20" s="122">
        <v>17</v>
      </c>
      <c r="B20" s="113" t="s">
        <v>233</v>
      </c>
      <c r="C20" s="80">
        <v>1</v>
      </c>
      <c r="D20" s="70">
        <f t="shared" si="0"/>
        <v>1.1600928074245939E-3</v>
      </c>
      <c r="E20" s="113" t="s">
        <v>7</v>
      </c>
      <c r="F20" s="123">
        <v>17</v>
      </c>
    </row>
    <row r="21" spans="1:6" ht="24.75" customHeight="1">
      <c r="A21" s="423" t="s">
        <v>88</v>
      </c>
      <c r="B21" s="424"/>
      <c r="C21" s="127">
        <v>862</v>
      </c>
      <c r="D21" s="128">
        <f t="shared" si="0"/>
        <v>1</v>
      </c>
      <c r="E21" s="424" t="s">
        <v>89</v>
      </c>
      <c r="F21" s="425"/>
    </row>
    <row r="22" spans="1:6">
      <c r="A22" s="4" t="s">
        <v>33</v>
      </c>
      <c r="C22" s="17"/>
      <c r="D22" s="31"/>
      <c r="F22" s="4" t="s">
        <v>725</v>
      </c>
    </row>
  </sheetData>
  <mergeCells count="5">
    <mergeCell ref="A21:B21"/>
    <mergeCell ref="E21:F21"/>
    <mergeCell ref="A2:F2"/>
    <mergeCell ref="A1:F1"/>
    <mergeCell ref="K5:K6"/>
  </mergeCells>
  <printOptions horizontalCentered="1" verticalCentered="1"/>
  <pageMargins left="0.25" right="0.25" top="0.75" bottom="0.75" header="0.3" footer="0.3"/>
  <pageSetup paperSize="9" scale="11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18CD8-DDDF-4F0E-8670-2DF893BA082C}">
  <sheetPr>
    <tabColor rgb="FF92D050"/>
  </sheetPr>
  <dimension ref="A1:L22"/>
  <sheetViews>
    <sheetView zoomScale="89" zoomScaleNormal="89" workbookViewId="0">
      <selection sqref="A1:F1"/>
    </sheetView>
  </sheetViews>
  <sheetFormatPr defaultColWidth="9.140625" defaultRowHeight="15"/>
  <cols>
    <col min="1" max="1" width="8.140625" style="1" customWidth="1"/>
    <col min="2" max="2" width="13" style="1" customWidth="1"/>
    <col min="3" max="3" width="15.42578125" style="1" customWidth="1"/>
    <col min="4" max="4" width="14.42578125" style="1" customWidth="1"/>
    <col min="5" max="5" width="10.5703125" style="1" customWidth="1"/>
    <col min="6" max="6" width="6.42578125" style="1" customWidth="1"/>
    <col min="7" max="9" width="9.140625" style="1"/>
    <col min="10" max="10" width="17.85546875" style="1" customWidth="1"/>
    <col min="11" max="11" width="9.140625" style="1"/>
    <col min="12" max="12" width="18.140625" style="1" bestFit="1" customWidth="1"/>
    <col min="13" max="16384" width="9.140625" style="1"/>
  </cols>
  <sheetData>
    <row r="1" spans="1:12" ht="45.75" customHeight="1">
      <c r="A1" s="429" t="s">
        <v>778</v>
      </c>
      <c r="B1" s="430"/>
      <c r="C1" s="430"/>
      <c r="D1" s="430"/>
      <c r="E1" s="430"/>
      <c r="F1" s="431"/>
    </row>
    <row r="2" spans="1:12" ht="44.25" customHeight="1">
      <c r="A2" s="426" t="s">
        <v>737</v>
      </c>
      <c r="B2" s="427"/>
      <c r="C2" s="427"/>
      <c r="D2" s="427"/>
      <c r="E2" s="427"/>
      <c r="F2" s="428"/>
    </row>
    <row r="3" spans="1:12" ht="69.75" customHeight="1">
      <c r="A3" s="164" t="s">
        <v>666</v>
      </c>
      <c r="B3" s="2" t="s">
        <v>78</v>
      </c>
      <c r="C3" s="2" t="s">
        <v>674</v>
      </c>
      <c r="D3" s="2" t="s">
        <v>538</v>
      </c>
      <c r="E3" s="2" t="s">
        <v>216</v>
      </c>
      <c r="F3" s="129" t="s">
        <v>245</v>
      </c>
    </row>
    <row r="4" spans="1:12" ht="24.75" customHeight="1">
      <c r="A4" s="122">
        <v>1</v>
      </c>
      <c r="B4" s="113" t="s">
        <v>218</v>
      </c>
      <c r="C4" s="90">
        <v>9256.6</v>
      </c>
      <c r="D4" s="70">
        <f>C4/$C$21</f>
        <v>0.28231067410418836</v>
      </c>
      <c r="E4" s="113" t="s">
        <v>243</v>
      </c>
      <c r="F4" s="123">
        <v>1</v>
      </c>
      <c r="K4" s="362"/>
      <c r="L4" s="224" t="s">
        <v>770</v>
      </c>
    </row>
    <row r="5" spans="1:12" ht="24.75" customHeight="1">
      <c r="A5" s="124">
        <v>2</v>
      </c>
      <c r="B5" s="71" t="s">
        <v>217</v>
      </c>
      <c r="C5" s="91">
        <v>6566.9</v>
      </c>
      <c r="D5" s="72">
        <f t="shared" ref="D5:D20" si="0">C5/$C$21</f>
        <v>0.20027936453717288</v>
      </c>
      <c r="E5" s="71" t="s">
        <v>250</v>
      </c>
      <c r="F5" s="125">
        <v>2</v>
      </c>
      <c r="H5" s="25"/>
      <c r="K5" s="362"/>
      <c r="L5" s="225" t="s">
        <v>771</v>
      </c>
    </row>
    <row r="6" spans="1:12" ht="24.75" customHeight="1">
      <c r="A6" s="122">
        <v>3</v>
      </c>
      <c r="B6" s="113" t="s">
        <v>220</v>
      </c>
      <c r="C6" s="90">
        <v>5393</v>
      </c>
      <c r="D6" s="70">
        <f t="shared" si="0"/>
        <v>0.16447739617612167</v>
      </c>
      <c r="E6" s="113" t="s">
        <v>234</v>
      </c>
      <c r="F6" s="123">
        <v>3</v>
      </c>
      <c r="H6" s="34"/>
    </row>
    <row r="7" spans="1:12" ht="24.75" customHeight="1">
      <c r="A7" s="124">
        <v>4</v>
      </c>
      <c r="B7" s="71" t="s">
        <v>223</v>
      </c>
      <c r="C7" s="91">
        <v>4546.3999999999996</v>
      </c>
      <c r="D7" s="72">
        <f t="shared" si="0"/>
        <v>0.13865752530597431</v>
      </c>
      <c r="E7" s="71" t="s">
        <v>237</v>
      </c>
      <c r="F7" s="125">
        <v>4</v>
      </c>
    </row>
    <row r="8" spans="1:12" ht="24.75" customHeight="1">
      <c r="A8" s="122">
        <v>5</v>
      </c>
      <c r="B8" s="113" t="s">
        <v>221</v>
      </c>
      <c r="C8" s="90">
        <v>1800.6</v>
      </c>
      <c r="D8" s="70">
        <f t="shared" si="0"/>
        <v>5.491526044033463E-2</v>
      </c>
      <c r="E8" s="113" t="s">
        <v>235</v>
      </c>
      <c r="F8" s="123">
        <v>5</v>
      </c>
    </row>
    <row r="9" spans="1:12" ht="24.75" customHeight="1">
      <c r="A9" s="124">
        <v>6</v>
      </c>
      <c r="B9" s="71" t="s">
        <v>219</v>
      </c>
      <c r="C9" s="91">
        <v>1124.2</v>
      </c>
      <c r="D9" s="72">
        <f t="shared" si="0"/>
        <v>3.4286202258704983E-2</v>
      </c>
      <c r="E9" s="71" t="s">
        <v>244</v>
      </c>
      <c r="F9" s="125">
        <v>6</v>
      </c>
    </row>
    <row r="10" spans="1:12" ht="24.75" customHeight="1">
      <c r="A10" s="122">
        <v>7</v>
      </c>
      <c r="B10" s="113" t="s">
        <v>226</v>
      </c>
      <c r="C10" s="90">
        <v>1115.8</v>
      </c>
      <c r="D10" s="70">
        <f t="shared" si="0"/>
        <v>3.4030016438590126E-2</v>
      </c>
      <c r="E10" s="113" t="s">
        <v>4</v>
      </c>
      <c r="F10" s="123">
        <v>7</v>
      </c>
    </row>
    <row r="11" spans="1:12" ht="24.75" customHeight="1">
      <c r="A11" s="124">
        <v>8</v>
      </c>
      <c r="B11" s="71" t="s">
        <v>222</v>
      </c>
      <c r="C11" s="91">
        <v>981.2</v>
      </c>
      <c r="D11" s="72">
        <f t="shared" si="0"/>
        <v>2.9924943654368735E-2</v>
      </c>
      <c r="E11" s="71" t="s">
        <v>236</v>
      </c>
      <c r="F11" s="125">
        <v>8</v>
      </c>
    </row>
    <row r="12" spans="1:12" ht="24.75" customHeight="1">
      <c r="A12" s="122">
        <v>9</v>
      </c>
      <c r="B12" s="113" t="s">
        <v>224</v>
      </c>
      <c r="C12" s="80">
        <v>853.1</v>
      </c>
      <c r="D12" s="70">
        <f t="shared" si="0"/>
        <v>2.6018109897617169E-2</v>
      </c>
      <c r="E12" s="113" t="s">
        <v>238</v>
      </c>
      <c r="F12" s="123">
        <v>9</v>
      </c>
    </row>
    <row r="13" spans="1:12" ht="24.75" customHeight="1">
      <c r="A13" s="124">
        <v>10</v>
      </c>
      <c r="B13" s="71" t="s">
        <v>246</v>
      </c>
      <c r="C13" s="81">
        <v>342.6</v>
      </c>
      <c r="D13" s="72">
        <f t="shared" si="0"/>
        <v>1.0448721663255941E-2</v>
      </c>
      <c r="E13" s="71" t="s">
        <v>5</v>
      </c>
      <c r="F13" s="125">
        <v>10</v>
      </c>
    </row>
    <row r="14" spans="1:12" ht="24.75" customHeight="1">
      <c r="A14" s="122">
        <v>11</v>
      </c>
      <c r="B14" s="113" t="s">
        <v>247</v>
      </c>
      <c r="C14" s="80">
        <v>331.4</v>
      </c>
      <c r="D14" s="70">
        <f t="shared" si="0"/>
        <v>1.0107140569769463E-2</v>
      </c>
      <c r="E14" s="113" t="s">
        <v>241</v>
      </c>
      <c r="F14" s="123">
        <v>11</v>
      </c>
    </row>
    <row r="15" spans="1:12" ht="24.75" customHeight="1">
      <c r="A15" s="124">
        <v>12</v>
      </c>
      <c r="B15" s="71" t="s">
        <v>225</v>
      </c>
      <c r="C15" s="81">
        <v>268</v>
      </c>
      <c r="D15" s="72">
        <f t="shared" si="0"/>
        <v>8.1735475941406652E-3</v>
      </c>
      <c r="E15" s="71" t="s">
        <v>239</v>
      </c>
      <c r="F15" s="125">
        <v>12</v>
      </c>
    </row>
    <row r="16" spans="1:12" ht="24.75" customHeight="1">
      <c r="A16" s="122">
        <v>13</v>
      </c>
      <c r="B16" s="113" t="s">
        <v>227</v>
      </c>
      <c r="C16" s="80">
        <v>100.8</v>
      </c>
      <c r="D16" s="70">
        <f t="shared" si="0"/>
        <v>3.0742298413782799E-3</v>
      </c>
      <c r="E16" s="113" t="s">
        <v>240</v>
      </c>
      <c r="F16" s="123">
        <v>13</v>
      </c>
    </row>
    <row r="17" spans="1:6" ht="24.75" customHeight="1">
      <c r="A17" s="124">
        <v>14</v>
      </c>
      <c r="B17" s="71" t="s">
        <v>248</v>
      </c>
      <c r="C17" s="81">
        <v>90.9</v>
      </c>
      <c r="D17" s="72">
        <f t="shared" si="0"/>
        <v>2.7722965533857704E-3</v>
      </c>
      <c r="E17" s="71" t="s">
        <v>1</v>
      </c>
      <c r="F17" s="125">
        <v>14</v>
      </c>
    </row>
    <row r="18" spans="1:6" ht="24.75" customHeight="1">
      <c r="A18" s="122">
        <v>15</v>
      </c>
      <c r="B18" s="113" t="s">
        <v>231</v>
      </c>
      <c r="C18" s="80">
        <v>11.9</v>
      </c>
      <c r="D18" s="70">
        <f t="shared" si="0"/>
        <v>3.6292991182938029E-4</v>
      </c>
      <c r="E18" s="113" t="s">
        <v>242</v>
      </c>
      <c r="F18" s="123">
        <v>15</v>
      </c>
    </row>
    <row r="19" spans="1:6" ht="24.75" customHeight="1">
      <c r="A19" s="124">
        <v>16</v>
      </c>
      <c r="B19" s="71" t="s">
        <v>249</v>
      </c>
      <c r="C19" s="81">
        <v>4.7</v>
      </c>
      <c r="D19" s="72">
        <f t="shared" si="0"/>
        <v>1.43342066016646E-4</v>
      </c>
      <c r="E19" s="71" t="s">
        <v>2</v>
      </c>
      <c r="F19" s="125">
        <v>16</v>
      </c>
    </row>
    <row r="20" spans="1:6" ht="24.75" customHeight="1">
      <c r="A20" s="122">
        <v>17</v>
      </c>
      <c r="B20" s="113" t="s">
        <v>233</v>
      </c>
      <c r="C20" s="80">
        <v>0.5</v>
      </c>
      <c r="D20" s="70">
        <f t="shared" si="0"/>
        <v>1.5249155959217658E-5</v>
      </c>
      <c r="E20" s="113" t="s">
        <v>7</v>
      </c>
      <c r="F20" s="123">
        <v>17</v>
      </c>
    </row>
    <row r="21" spans="1:6" ht="24.75" customHeight="1">
      <c r="A21" s="434" t="s">
        <v>61</v>
      </c>
      <c r="B21" s="435"/>
      <c r="C21" s="111">
        <v>32788.699999999997</v>
      </c>
      <c r="D21" s="66">
        <f>C21/$C$21</f>
        <v>1</v>
      </c>
      <c r="E21" s="435" t="s">
        <v>89</v>
      </c>
      <c r="F21" s="436"/>
    </row>
    <row r="22" spans="1:6">
      <c r="A22" s="433" t="s">
        <v>33</v>
      </c>
      <c r="B22" s="433"/>
      <c r="C22" s="433"/>
      <c r="D22" s="432" t="s">
        <v>34</v>
      </c>
      <c r="E22" s="432"/>
      <c r="F22" s="432"/>
    </row>
  </sheetData>
  <sortState xmlns:xlrd2="http://schemas.microsoft.com/office/spreadsheetml/2017/richdata2" ref="H4:J21">
    <sortCondition descending="1" ref="J4:J21"/>
  </sortState>
  <mergeCells count="7">
    <mergeCell ref="A2:F2"/>
    <mergeCell ref="A1:F1"/>
    <mergeCell ref="D22:F22"/>
    <mergeCell ref="A22:C22"/>
    <mergeCell ref="K4:K5"/>
    <mergeCell ref="A21:B21"/>
    <mergeCell ref="E21:F21"/>
  </mergeCells>
  <printOptions horizontalCentered="1" verticalCentered="1"/>
  <pageMargins left="0.25" right="0.25" top="0.75" bottom="0.75" header="0.3" footer="0.3"/>
  <pageSetup paperSize="9" scale="10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0E416-1DCD-46D3-818B-ECA022754D55}">
  <sheetPr>
    <tabColor rgb="FF92D050"/>
  </sheetPr>
  <dimension ref="A1:L22"/>
  <sheetViews>
    <sheetView zoomScaleNormal="100" workbookViewId="0">
      <selection activeCell="M12" sqref="M12"/>
    </sheetView>
  </sheetViews>
  <sheetFormatPr defaultColWidth="9.140625" defaultRowHeight="15"/>
  <cols>
    <col min="1" max="1" width="7.42578125" style="1" customWidth="1"/>
    <col min="2" max="2" width="13" style="1" customWidth="1"/>
    <col min="3" max="4" width="12.5703125" style="1" customWidth="1"/>
    <col min="5" max="5" width="12.7109375" style="1" customWidth="1"/>
    <col min="6" max="6" width="6.85546875" style="1" customWidth="1"/>
    <col min="7" max="7" width="9.140625" style="1" customWidth="1"/>
    <col min="8" max="11" width="9.140625" style="1"/>
    <col min="12" max="12" width="18.140625" style="1" bestFit="1" customWidth="1"/>
    <col min="13" max="16384" width="9.140625" style="1"/>
  </cols>
  <sheetData>
    <row r="1" spans="1:12" ht="48.75" customHeight="1">
      <c r="A1" s="429" t="s">
        <v>631</v>
      </c>
      <c r="B1" s="430"/>
      <c r="C1" s="430"/>
      <c r="D1" s="430"/>
      <c r="E1" s="430"/>
      <c r="F1" s="431"/>
    </row>
    <row r="2" spans="1:12" ht="43.5" customHeight="1">
      <c r="A2" s="426" t="s">
        <v>675</v>
      </c>
      <c r="B2" s="427"/>
      <c r="C2" s="427"/>
      <c r="D2" s="427"/>
      <c r="E2" s="427"/>
      <c r="F2" s="428"/>
    </row>
    <row r="3" spans="1:12" ht="66" customHeight="1">
      <c r="A3" s="164" t="s">
        <v>666</v>
      </c>
      <c r="B3" s="9" t="s">
        <v>255</v>
      </c>
      <c r="C3" s="9" t="s">
        <v>702</v>
      </c>
      <c r="D3" s="9" t="s">
        <v>703</v>
      </c>
      <c r="E3" s="9" t="s">
        <v>216</v>
      </c>
      <c r="F3" s="126" t="s">
        <v>245</v>
      </c>
    </row>
    <row r="4" spans="1:12" ht="24.75" customHeight="1">
      <c r="A4" s="122">
        <v>1</v>
      </c>
      <c r="B4" s="113" t="s">
        <v>217</v>
      </c>
      <c r="C4" s="90">
        <v>20996</v>
      </c>
      <c r="D4" s="70">
        <f>C4/$C$21</f>
        <v>0.27811113318762831</v>
      </c>
      <c r="E4" s="113" t="s">
        <v>10</v>
      </c>
      <c r="F4" s="123">
        <v>1</v>
      </c>
      <c r="K4" s="362"/>
      <c r="L4" s="224" t="s">
        <v>770</v>
      </c>
    </row>
    <row r="5" spans="1:12" ht="24.75" customHeight="1">
      <c r="A5" s="124">
        <v>2</v>
      </c>
      <c r="B5" s="71" t="s">
        <v>218</v>
      </c>
      <c r="C5" s="91">
        <v>17501</v>
      </c>
      <c r="D5" s="72">
        <f t="shared" ref="D5:D21" si="0">C5/$C$21</f>
        <v>0.23181667660109942</v>
      </c>
      <c r="E5" s="71" t="s">
        <v>243</v>
      </c>
      <c r="F5" s="125">
        <v>2</v>
      </c>
      <c r="K5" s="362"/>
      <c r="L5" s="225" t="s">
        <v>771</v>
      </c>
    </row>
    <row r="6" spans="1:12" ht="24.75" customHeight="1">
      <c r="A6" s="122">
        <v>3</v>
      </c>
      <c r="B6" s="113" t="s">
        <v>221</v>
      </c>
      <c r="C6" s="90">
        <v>11183</v>
      </c>
      <c r="D6" s="70">
        <f t="shared" si="0"/>
        <v>0.14812901516656732</v>
      </c>
      <c r="E6" s="113" t="s">
        <v>235</v>
      </c>
      <c r="F6" s="123">
        <v>3</v>
      </c>
    </row>
    <row r="7" spans="1:12" ht="24.75" customHeight="1">
      <c r="A7" s="124">
        <v>4</v>
      </c>
      <c r="B7" s="71" t="s">
        <v>220</v>
      </c>
      <c r="C7" s="91">
        <v>9300</v>
      </c>
      <c r="D7" s="72">
        <f t="shared" si="0"/>
        <v>0.12318696602424002</v>
      </c>
      <c r="E7" s="71" t="s">
        <v>234</v>
      </c>
      <c r="F7" s="125">
        <v>4</v>
      </c>
    </row>
    <row r="8" spans="1:12" ht="24.75" customHeight="1">
      <c r="A8" s="122">
        <v>5</v>
      </c>
      <c r="B8" s="113" t="s">
        <v>223</v>
      </c>
      <c r="C8" s="90">
        <v>5384</v>
      </c>
      <c r="D8" s="70">
        <f t="shared" si="0"/>
        <v>7.1315981190807343E-2</v>
      </c>
      <c r="E8" s="113" t="s">
        <v>237</v>
      </c>
      <c r="F8" s="123">
        <v>5</v>
      </c>
    </row>
    <row r="9" spans="1:12" ht="24.75" customHeight="1">
      <c r="A9" s="124">
        <v>6</v>
      </c>
      <c r="B9" s="71" t="s">
        <v>251</v>
      </c>
      <c r="C9" s="91">
        <v>4206</v>
      </c>
      <c r="D9" s="72">
        <f t="shared" si="0"/>
        <v>5.5712298827736935E-2</v>
      </c>
      <c r="E9" s="71" t="s">
        <v>254</v>
      </c>
      <c r="F9" s="125">
        <v>6</v>
      </c>
    </row>
    <row r="10" spans="1:12" ht="24.75" customHeight="1">
      <c r="A10" s="122">
        <v>7</v>
      </c>
      <c r="B10" s="113" t="s">
        <v>252</v>
      </c>
      <c r="C10" s="90">
        <v>1743</v>
      </c>
      <c r="D10" s="70">
        <f t="shared" si="0"/>
        <v>2.3087621696801112E-2</v>
      </c>
      <c r="E10" s="113" t="s">
        <v>3</v>
      </c>
      <c r="F10" s="123">
        <v>7</v>
      </c>
    </row>
    <row r="11" spans="1:12" ht="24.75" customHeight="1">
      <c r="A11" s="124">
        <v>8</v>
      </c>
      <c r="B11" s="71" t="s">
        <v>228</v>
      </c>
      <c r="C11" s="91">
        <v>1617</v>
      </c>
      <c r="D11" s="72">
        <f t="shared" si="0"/>
        <v>2.141863699582754E-2</v>
      </c>
      <c r="E11" s="71" t="s">
        <v>5</v>
      </c>
      <c r="F11" s="125">
        <v>8</v>
      </c>
    </row>
    <row r="12" spans="1:12" ht="24.75" customHeight="1">
      <c r="A12" s="122">
        <v>9</v>
      </c>
      <c r="B12" s="113" t="s">
        <v>225</v>
      </c>
      <c r="C12" s="90">
        <v>1136</v>
      </c>
      <c r="D12" s="70">
        <f t="shared" si="0"/>
        <v>1.5047354129412544E-2</v>
      </c>
      <c r="E12" s="113" t="s">
        <v>239</v>
      </c>
      <c r="F12" s="123">
        <v>9</v>
      </c>
    </row>
    <row r="13" spans="1:12" ht="24.75" customHeight="1">
      <c r="A13" s="124">
        <v>10</v>
      </c>
      <c r="B13" s="71" t="s">
        <v>224</v>
      </c>
      <c r="C13" s="91">
        <v>650</v>
      </c>
      <c r="D13" s="72">
        <f t="shared" si="0"/>
        <v>8.6098417113716144E-3</v>
      </c>
      <c r="E13" s="71" t="s">
        <v>238</v>
      </c>
      <c r="F13" s="125">
        <v>10</v>
      </c>
    </row>
    <row r="14" spans="1:12" ht="24.75" customHeight="1">
      <c r="A14" s="122">
        <v>11</v>
      </c>
      <c r="B14" s="113" t="s">
        <v>227</v>
      </c>
      <c r="C14" s="80">
        <v>461</v>
      </c>
      <c r="D14" s="70">
        <f t="shared" si="0"/>
        <v>6.1063646599112528E-3</v>
      </c>
      <c r="E14" s="113" t="s">
        <v>240</v>
      </c>
      <c r="F14" s="123">
        <v>11</v>
      </c>
    </row>
    <row r="15" spans="1:12" ht="24.75" customHeight="1">
      <c r="A15" s="124">
        <v>12</v>
      </c>
      <c r="B15" s="71" t="s">
        <v>248</v>
      </c>
      <c r="C15" s="81">
        <v>414</v>
      </c>
      <c r="D15" s="72">
        <f t="shared" si="0"/>
        <v>5.4838068746274589E-3</v>
      </c>
      <c r="E15" s="71" t="s">
        <v>1</v>
      </c>
      <c r="F15" s="125">
        <v>12</v>
      </c>
    </row>
    <row r="16" spans="1:12" ht="24.75" customHeight="1">
      <c r="A16" s="122">
        <v>13</v>
      </c>
      <c r="B16" s="113" t="s">
        <v>253</v>
      </c>
      <c r="C16" s="80">
        <v>317</v>
      </c>
      <c r="D16" s="70">
        <f t="shared" si="0"/>
        <v>4.1989535730843101E-3</v>
      </c>
      <c r="E16" s="113" t="s">
        <v>4</v>
      </c>
      <c r="F16" s="123">
        <v>13</v>
      </c>
    </row>
    <row r="17" spans="1:6" ht="24.75" customHeight="1">
      <c r="A17" s="124">
        <v>14</v>
      </c>
      <c r="B17" s="71" t="s">
        <v>229</v>
      </c>
      <c r="C17" s="81">
        <v>297</v>
      </c>
      <c r="D17" s="72">
        <f t="shared" si="0"/>
        <v>3.9340353665805686E-3</v>
      </c>
      <c r="E17" s="71" t="s">
        <v>241</v>
      </c>
      <c r="F17" s="125">
        <v>14</v>
      </c>
    </row>
    <row r="18" spans="1:6" ht="24.75" customHeight="1">
      <c r="A18" s="122">
        <v>15</v>
      </c>
      <c r="B18" s="113" t="s">
        <v>231</v>
      </c>
      <c r="C18" s="80">
        <v>258</v>
      </c>
      <c r="D18" s="70">
        <f t="shared" si="0"/>
        <v>3.4174448638982714E-3</v>
      </c>
      <c r="E18" s="113" t="s">
        <v>242</v>
      </c>
      <c r="F18" s="123">
        <v>15</v>
      </c>
    </row>
    <row r="19" spans="1:6" ht="24.75" customHeight="1">
      <c r="A19" s="124">
        <v>16</v>
      </c>
      <c r="B19" s="71" t="s">
        <v>249</v>
      </c>
      <c r="C19" s="81">
        <v>31</v>
      </c>
      <c r="D19" s="130">
        <f t="shared" si="0"/>
        <v>4.1062322008080004E-4</v>
      </c>
      <c r="E19" s="71" t="s">
        <v>2</v>
      </c>
      <c r="F19" s="125">
        <v>16</v>
      </c>
    </row>
    <row r="20" spans="1:6" ht="24.75" customHeight="1">
      <c r="A20" s="122">
        <v>17</v>
      </c>
      <c r="B20" s="113" t="s">
        <v>70</v>
      </c>
      <c r="C20" s="80">
        <v>1</v>
      </c>
      <c r="D20" s="131">
        <f t="shared" si="0"/>
        <v>1.3245910325187099E-5</v>
      </c>
      <c r="E20" s="113" t="s">
        <v>7</v>
      </c>
      <c r="F20" s="123">
        <v>17</v>
      </c>
    </row>
    <row r="21" spans="1:6" ht="24.75" customHeight="1">
      <c r="A21" s="423" t="s">
        <v>61</v>
      </c>
      <c r="B21" s="424"/>
      <c r="C21" s="144">
        <v>75495</v>
      </c>
      <c r="D21" s="128">
        <f t="shared" si="0"/>
        <v>1</v>
      </c>
      <c r="E21" s="424" t="s">
        <v>89</v>
      </c>
      <c r="F21" s="425"/>
    </row>
    <row r="22" spans="1:6">
      <c r="A22" s="433" t="s">
        <v>33</v>
      </c>
      <c r="B22" s="433"/>
      <c r="C22" s="433"/>
      <c r="D22" s="432" t="s">
        <v>34</v>
      </c>
      <c r="E22" s="432"/>
      <c r="F22" s="432"/>
    </row>
  </sheetData>
  <sortState xmlns:xlrd2="http://schemas.microsoft.com/office/spreadsheetml/2017/richdata2" ref="H4:J20">
    <sortCondition descending="1" ref="J4:J20"/>
  </sortState>
  <mergeCells count="7">
    <mergeCell ref="A2:F2"/>
    <mergeCell ref="A1:F1"/>
    <mergeCell ref="D22:F22"/>
    <mergeCell ref="A22:C22"/>
    <mergeCell ref="K4:K5"/>
    <mergeCell ref="A21:B21"/>
    <mergeCell ref="E21:F21"/>
  </mergeCells>
  <printOptions horizontalCentered="1" verticalCentered="1"/>
  <pageMargins left="0.25" right="0.25" top="0.75" bottom="0.75" header="0.3" footer="0.3"/>
  <pageSetup paperSize="9" scale="11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B9A87-304A-409E-AAD4-7788E9EBB1C9}">
  <sheetPr>
    <tabColor rgb="FF92D050"/>
  </sheetPr>
  <dimension ref="A1:AF35"/>
  <sheetViews>
    <sheetView zoomScale="86" zoomScaleNormal="86" workbookViewId="0">
      <selection activeCell="V10" sqref="V10"/>
    </sheetView>
  </sheetViews>
  <sheetFormatPr defaultColWidth="9.140625" defaultRowHeight="15.75"/>
  <cols>
    <col min="1" max="1" width="9" style="8" customWidth="1"/>
    <col min="2" max="2" width="15.7109375" style="16" customWidth="1"/>
    <col min="3" max="8" width="12.140625" style="1" customWidth="1"/>
    <col min="9" max="9" width="14.28515625" style="10" customWidth="1"/>
    <col min="10" max="10" width="8.140625" style="10" customWidth="1"/>
    <col min="11" max="11" width="9.140625" style="1" hidden="1" customWidth="1"/>
    <col min="12" max="19" width="0" style="1" hidden="1" customWidth="1"/>
    <col min="20" max="20" width="13.5703125" style="1" hidden="1" customWidth="1"/>
    <col min="21" max="24" width="9.140625" style="1"/>
    <col min="25" max="25" width="18.5703125" style="1" bestFit="1" customWidth="1"/>
    <col min="26" max="16384" width="9.140625" style="1"/>
  </cols>
  <sheetData>
    <row r="1" spans="1:32" ht="36" customHeight="1">
      <c r="A1" s="398" t="s">
        <v>567</v>
      </c>
      <c r="B1" s="399"/>
      <c r="C1" s="399"/>
      <c r="D1" s="399"/>
      <c r="E1" s="399"/>
      <c r="F1" s="399"/>
      <c r="G1" s="399"/>
      <c r="H1" s="399"/>
      <c r="I1" s="399"/>
      <c r="J1" s="400"/>
    </row>
    <row r="2" spans="1:32" ht="36" customHeight="1">
      <c r="A2" s="413" t="s">
        <v>705</v>
      </c>
      <c r="B2" s="414"/>
      <c r="C2" s="414"/>
      <c r="D2" s="414"/>
      <c r="E2" s="414"/>
      <c r="F2" s="414"/>
      <c r="G2" s="414"/>
      <c r="H2" s="414"/>
      <c r="I2" s="414"/>
      <c r="J2" s="415"/>
    </row>
    <row r="3" spans="1:32" ht="105.75" customHeight="1">
      <c r="A3" s="266" t="s">
        <v>664</v>
      </c>
      <c r="B3" s="2" t="s">
        <v>386</v>
      </c>
      <c r="C3" s="2" t="s">
        <v>387</v>
      </c>
      <c r="D3" s="2" t="s">
        <v>547</v>
      </c>
      <c r="E3" s="2" t="s">
        <v>549</v>
      </c>
      <c r="F3" s="2" t="s">
        <v>515</v>
      </c>
      <c r="G3" s="2" t="s">
        <v>704</v>
      </c>
      <c r="H3" s="2" t="s">
        <v>39</v>
      </c>
      <c r="I3" s="2" t="s">
        <v>416</v>
      </c>
      <c r="J3" s="282" t="s">
        <v>582</v>
      </c>
      <c r="L3" s="38" t="s">
        <v>491</v>
      </c>
      <c r="M3" s="39" t="s">
        <v>492</v>
      </c>
      <c r="N3" s="39" t="s">
        <v>493</v>
      </c>
      <c r="O3" s="39" t="s">
        <v>494</v>
      </c>
      <c r="P3" s="39" t="s">
        <v>495</v>
      </c>
      <c r="Q3" s="39" t="s">
        <v>496</v>
      </c>
      <c r="R3" s="39" t="s">
        <v>497</v>
      </c>
    </row>
    <row r="4" spans="1:32" s="16" customFormat="1" ht="27" customHeight="1">
      <c r="A4" s="283">
        <v>1</v>
      </c>
      <c r="B4" s="165" t="s">
        <v>417</v>
      </c>
      <c r="C4" s="165">
        <v>346</v>
      </c>
      <c r="D4" s="166">
        <f>C4/$C$26</f>
        <v>0.40139211136890951</v>
      </c>
      <c r="E4" s="108">
        <v>14186</v>
      </c>
      <c r="F4" s="108">
        <f>E4/C4</f>
        <v>41</v>
      </c>
      <c r="G4" s="108">
        <v>4583.2</v>
      </c>
      <c r="H4" s="108">
        <f>G4/C4</f>
        <v>13.246242774566474</v>
      </c>
      <c r="I4" s="165" t="s">
        <v>418</v>
      </c>
      <c r="J4" s="290">
        <v>1</v>
      </c>
      <c r="L4" s="43" t="s">
        <v>498</v>
      </c>
      <c r="M4" s="49">
        <v>346</v>
      </c>
      <c r="N4" s="44">
        <v>4583.2</v>
      </c>
      <c r="O4" s="50">
        <v>13.2</v>
      </c>
      <c r="P4" s="49">
        <v>14186</v>
      </c>
      <c r="Q4" s="49">
        <v>41</v>
      </c>
      <c r="R4" s="49">
        <v>339</v>
      </c>
      <c r="S4" s="16" t="e">
        <f>R4-#REF!</f>
        <v>#REF!</v>
      </c>
      <c r="T4" s="16">
        <v>14186</v>
      </c>
      <c r="V4" s="1"/>
      <c r="W4" s="1"/>
      <c r="X4" s="362"/>
      <c r="Y4" s="224" t="s">
        <v>770</v>
      </c>
      <c r="Z4" s="1"/>
      <c r="AA4" s="1"/>
      <c r="AB4" s="1"/>
      <c r="AC4" s="1"/>
      <c r="AD4" s="1"/>
      <c r="AE4" s="1"/>
      <c r="AF4" s="1"/>
    </row>
    <row r="5" spans="1:32" s="16" customFormat="1" ht="27" customHeight="1">
      <c r="A5" s="285">
        <v>2</v>
      </c>
      <c r="B5" s="167" t="s">
        <v>419</v>
      </c>
      <c r="C5" s="167">
        <v>68</v>
      </c>
      <c r="D5" s="168">
        <f t="shared" ref="D5:D25" si="0">C5/$C$26</f>
        <v>7.8886310904872387E-2</v>
      </c>
      <c r="E5" s="109">
        <v>3062</v>
      </c>
      <c r="F5" s="109">
        <f t="shared" ref="F5:F26" si="1">E5/C5</f>
        <v>45.029411764705884</v>
      </c>
      <c r="G5" s="109">
        <v>1021.7</v>
      </c>
      <c r="H5" s="109">
        <f t="shared" ref="H5:H26" si="2">G5/C5</f>
        <v>15.025</v>
      </c>
      <c r="I5" s="167" t="s">
        <v>16</v>
      </c>
      <c r="J5" s="291">
        <v>2</v>
      </c>
      <c r="L5" s="40" t="s">
        <v>419</v>
      </c>
      <c r="M5" s="48">
        <v>68</v>
      </c>
      <c r="N5" s="41">
        <v>1021.7</v>
      </c>
      <c r="O5" s="51">
        <v>15</v>
      </c>
      <c r="P5" s="48">
        <v>3062</v>
      </c>
      <c r="Q5" s="48">
        <v>45</v>
      </c>
      <c r="R5" s="48">
        <v>66</v>
      </c>
      <c r="S5" s="16" t="e">
        <f>R5-#REF!</f>
        <v>#REF!</v>
      </c>
      <c r="T5" s="16">
        <v>3062</v>
      </c>
      <c r="V5" s="1"/>
      <c r="W5" s="1"/>
      <c r="X5" s="362"/>
      <c r="Y5" s="225" t="s">
        <v>771</v>
      </c>
      <c r="Z5" s="1"/>
      <c r="AA5" s="1"/>
      <c r="AB5" s="1"/>
      <c r="AC5" s="1"/>
      <c r="AD5" s="1"/>
      <c r="AE5" s="1"/>
      <c r="AF5" s="1"/>
    </row>
    <row r="6" spans="1:32" s="16" customFormat="1" ht="27" customHeight="1">
      <c r="A6" s="283">
        <v>2</v>
      </c>
      <c r="B6" s="165" t="s">
        <v>421</v>
      </c>
      <c r="C6" s="165">
        <v>68</v>
      </c>
      <c r="D6" s="166">
        <f t="shared" si="0"/>
        <v>7.8886310904872387E-2</v>
      </c>
      <c r="E6" s="108">
        <v>2760</v>
      </c>
      <c r="F6" s="108">
        <f t="shared" si="1"/>
        <v>40.588235294117645</v>
      </c>
      <c r="G6" s="108">
        <v>728.2</v>
      </c>
      <c r="H6" s="108">
        <f t="shared" si="2"/>
        <v>10.708823529411765</v>
      </c>
      <c r="I6" s="165" t="s">
        <v>420</v>
      </c>
      <c r="J6" s="290">
        <v>2</v>
      </c>
      <c r="L6" s="43" t="s">
        <v>421</v>
      </c>
      <c r="M6" s="49">
        <v>68</v>
      </c>
      <c r="N6" s="44">
        <v>728.2</v>
      </c>
      <c r="O6" s="50">
        <v>10.7</v>
      </c>
      <c r="P6" s="49">
        <v>2760</v>
      </c>
      <c r="Q6" s="49">
        <v>40</v>
      </c>
      <c r="R6" s="49">
        <v>67</v>
      </c>
      <c r="S6" s="16" t="e">
        <f>R6-#REF!</f>
        <v>#REF!</v>
      </c>
      <c r="T6" s="16">
        <v>2760</v>
      </c>
      <c r="V6" s="1"/>
      <c r="W6" s="1"/>
      <c r="X6" s="1"/>
      <c r="Y6" s="1"/>
      <c r="Z6" s="1"/>
      <c r="AA6" s="1"/>
      <c r="AB6" s="1"/>
      <c r="AC6" s="1"/>
      <c r="AD6" s="1"/>
      <c r="AE6" s="1"/>
      <c r="AF6" s="1"/>
    </row>
    <row r="7" spans="1:32" s="16" customFormat="1" ht="27" customHeight="1">
      <c r="A7" s="285">
        <v>4</v>
      </c>
      <c r="B7" s="167" t="s">
        <v>452</v>
      </c>
      <c r="C7" s="167">
        <v>55</v>
      </c>
      <c r="D7" s="168">
        <f t="shared" si="0"/>
        <v>6.3805104408352672E-2</v>
      </c>
      <c r="E7" s="109">
        <v>4152</v>
      </c>
      <c r="F7" s="109">
        <f t="shared" si="1"/>
        <v>75.490909090909085</v>
      </c>
      <c r="G7" s="109">
        <v>1203.3</v>
      </c>
      <c r="H7" s="109">
        <f t="shared" si="2"/>
        <v>21.878181818181819</v>
      </c>
      <c r="I7" s="167" t="s">
        <v>422</v>
      </c>
      <c r="J7" s="291">
        <v>4</v>
      </c>
      <c r="L7" s="40" t="s">
        <v>499</v>
      </c>
      <c r="M7" s="48">
        <v>55</v>
      </c>
      <c r="N7" s="41">
        <v>1203.3</v>
      </c>
      <c r="O7" s="51">
        <v>21.9</v>
      </c>
      <c r="P7" s="48">
        <v>4152</v>
      </c>
      <c r="Q7" s="48">
        <v>75</v>
      </c>
      <c r="R7" s="48">
        <v>53</v>
      </c>
      <c r="S7" s="16" t="e">
        <f>R7-#REF!</f>
        <v>#REF!</v>
      </c>
      <c r="T7" s="16">
        <v>4152</v>
      </c>
      <c r="V7" s="1"/>
      <c r="W7" s="1"/>
      <c r="X7" s="1"/>
      <c r="Y7" s="1"/>
      <c r="Z7" s="1"/>
      <c r="AA7" s="1"/>
      <c r="AB7" s="1"/>
      <c r="AC7" s="1"/>
      <c r="AD7" s="1"/>
      <c r="AE7" s="1"/>
      <c r="AF7" s="1"/>
    </row>
    <row r="8" spans="1:32" s="16" customFormat="1" ht="27" customHeight="1">
      <c r="A8" s="283">
        <v>5</v>
      </c>
      <c r="B8" s="165" t="s">
        <v>451</v>
      </c>
      <c r="C8" s="165">
        <v>25</v>
      </c>
      <c r="D8" s="166">
        <f t="shared" si="0"/>
        <v>2.9002320185614848E-2</v>
      </c>
      <c r="E8" s="108">
        <v>3900</v>
      </c>
      <c r="F8" s="108">
        <f t="shared" si="1"/>
        <v>156</v>
      </c>
      <c r="G8" s="108">
        <v>907.5</v>
      </c>
      <c r="H8" s="108">
        <f t="shared" si="2"/>
        <v>36.299999999999997</v>
      </c>
      <c r="I8" s="165" t="s">
        <v>17</v>
      </c>
      <c r="J8" s="290">
        <v>5</v>
      </c>
      <c r="L8" s="43" t="s">
        <v>500</v>
      </c>
      <c r="M8" s="49">
        <v>25</v>
      </c>
      <c r="N8" s="44">
        <v>907.5</v>
      </c>
      <c r="O8" s="50">
        <v>36.299999999999997</v>
      </c>
      <c r="P8" s="49">
        <v>3900</v>
      </c>
      <c r="Q8" s="49">
        <v>156</v>
      </c>
      <c r="R8" s="49">
        <v>25</v>
      </c>
      <c r="S8" s="16" t="e">
        <f>R8-#REF!</f>
        <v>#REF!</v>
      </c>
      <c r="T8" s="16">
        <v>3900</v>
      </c>
      <c r="V8" s="1"/>
      <c r="W8" s="1"/>
      <c r="X8" s="1"/>
      <c r="Y8" s="1"/>
      <c r="Z8" s="1"/>
      <c r="AA8" s="1"/>
      <c r="AB8" s="1"/>
      <c r="AC8" s="1"/>
      <c r="AD8" s="1"/>
      <c r="AE8" s="1"/>
      <c r="AF8" s="1"/>
    </row>
    <row r="9" spans="1:32" s="16" customFormat="1" ht="27" customHeight="1">
      <c r="A9" s="285">
        <v>6</v>
      </c>
      <c r="B9" s="167" t="s">
        <v>450</v>
      </c>
      <c r="C9" s="167">
        <v>15</v>
      </c>
      <c r="D9" s="168">
        <f t="shared" si="0"/>
        <v>1.7401392111368909E-2</v>
      </c>
      <c r="E9" s="109">
        <v>1560</v>
      </c>
      <c r="F9" s="109">
        <f t="shared" si="1"/>
        <v>104</v>
      </c>
      <c r="G9" s="109">
        <v>221.6</v>
      </c>
      <c r="H9" s="109">
        <f t="shared" si="2"/>
        <v>14.773333333333333</v>
      </c>
      <c r="I9" s="167" t="s">
        <v>423</v>
      </c>
      <c r="J9" s="291">
        <v>6</v>
      </c>
      <c r="L9" s="40" t="s">
        <v>450</v>
      </c>
      <c r="M9" s="48">
        <v>15</v>
      </c>
      <c r="N9" s="41">
        <v>221.6</v>
      </c>
      <c r="O9" s="51">
        <v>14.8</v>
      </c>
      <c r="P9" s="48">
        <v>1560</v>
      </c>
      <c r="Q9" s="48">
        <v>104</v>
      </c>
      <c r="R9" s="48">
        <v>15</v>
      </c>
      <c r="S9" s="16" t="e">
        <f>R9-#REF!</f>
        <v>#REF!</v>
      </c>
      <c r="T9" s="16">
        <v>1560</v>
      </c>
      <c r="V9" s="1"/>
      <c r="W9" s="1"/>
      <c r="X9" s="1"/>
      <c r="Y9" s="1"/>
      <c r="Z9" s="1"/>
      <c r="AA9" s="1"/>
      <c r="AB9" s="1"/>
      <c r="AC9" s="1"/>
      <c r="AD9" s="1"/>
      <c r="AE9" s="1"/>
      <c r="AF9" s="1"/>
    </row>
    <row r="10" spans="1:32" s="16" customFormat="1" ht="27" customHeight="1">
      <c r="A10" s="283">
        <v>7</v>
      </c>
      <c r="B10" s="165" t="s">
        <v>449</v>
      </c>
      <c r="C10" s="165">
        <v>12</v>
      </c>
      <c r="D10" s="166">
        <f t="shared" si="0"/>
        <v>1.3921113689095127E-2</v>
      </c>
      <c r="E10" s="108">
        <v>1094</v>
      </c>
      <c r="F10" s="108">
        <f t="shared" si="1"/>
        <v>91.166666666666671</v>
      </c>
      <c r="G10" s="108">
        <v>258.3</v>
      </c>
      <c r="H10" s="108">
        <f t="shared" si="2"/>
        <v>21.525000000000002</v>
      </c>
      <c r="I10" s="165" t="s">
        <v>18</v>
      </c>
      <c r="J10" s="290">
        <v>7</v>
      </c>
      <c r="L10" s="43" t="s">
        <v>501</v>
      </c>
      <c r="M10" s="49">
        <v>12</v>
      </c>
      <c r="N10" s="44">
        <v>258.3</v>
      </c>
      <c r="O10" s="50">
        <v>21.5</v>
      </c>
      <c r="P10" s="49">
        <v>1094</v>
      </c>
      <c r="Q10" s="49">
        <v>91</v>
      </c>
      <c r="R10" s="49">
        <v>11</v>
      </c>
      <c r="S10" s="16" t="e">
        <f>R10-#REF!</f>
        <v>#REF!</v>
      </c>
      <c r="T10" s="16">
        <v>1094</v>
      </c>
      <c r="V10" s="1"/>
      <c r="W10" s="1"/>
      <c r="X10" s="1"/>
      <c r="Y10" s="1"/>
      <c r="Z10" s="1"/>
      <c r="AA10" s="1"/>
      <c r="AB10" s="1"/>
      <c r="AC10" s="1"/>
      <c r="AD10" s="1"/>
      <c r="AE10" s="1"/>
      <c r="AF10" s="1"/>
    </row>
    <row r="11" spans="1:32" s="16" customFormat="1" ht="27" customHeight="1">
      <c r="A11" s="285">
        <v>8</v>
      </c>
      <c r="B11" s="167" t="s">
        <v>448</v>
      </c>
      <c r="C11" s="167">
        <v>11</v>
      </c>
      <c r="D11" s="168">
        <f t="shared" si="0"/>
        <v>1.2761020881670533E-2</v>
      </c>
      <c r="E11" s="109">
        <v>2863</v>
      </c>
      <c r="F11" s="109">
        <f t="shared" si="1"/>
        <v>260.27272727272725</v>
      </c>
      <c r="G11" s="109">
        <v>591.5</v>
      </c>
      <c r="H11" s="109">
        <f t="shared" si="2"/>
        <v>53.772727272727273</v>
      </c>
      <c r="I11" s="167" t="s">
        <v>19</v>
      </c>
      <c r="J11" s="291">
        <v>8</v>
      </c>
      <c r="L11" s="40" t="s">
        <v>502</v>
      </c>
      <c r="M11" s="48">
        <v>11</v>
      </c>
      <c r="N11" s="41">
        <v>591.5</v>
      </c>
      <c r="O11" s="51">
        <v>53.8</v>
      </c>
      <c r="P11" s="48">
        <v>2863</v>
      </c>
      <c r="Q11" s="48">
        <v>260</v>
      </c>
      <c r="R11" s="48">
        <v>10</v>
      </c>
      <c r="S11" s="16" t="e">
        <f>R11-#REF!</f>
        <v>#REF!</v>
      </c>
      <c r="T11" s="16">
        <v>2863</v>
      </c>
      <c r="V11" s="1"/>
      <c r="W11" s="1"/>
      <c r="X11" s="1"/>
      <c r="Y11" s="1"/>
      <c r="Z11" s="1"/>
      <c r="AA11" s="1"/>
      <c r="AB11" s="1"/>
      <c r="AC11" s="1"/>
      <c r="AD11" s="1"/>
      <c r="AE11" s="1"/>
      <c r="AF11" s="1"/>
    </row>
    <row r="12" spans="1:32" s="16" customFormat="1" ht="27" customHeight="1">
      <c r="A12" s="283">
        <v>9</v>
      </c>
      <c r="B12" s="165" t="s">
        <v>447</v>
      </c>
      <c r="C12" s="165">
        <v>11</v>
      </c>
      <c r="D12" s="166">
        <f t="shared" si="0"/>
        <v>1.2761020881670533E-2</v>
      </c>
      <c r="E12" s="108">
        <v>2430</v>
      </c>
      <c r="F12" s="108">
        <f t="shared" si="1"/>
        <v>220.90909090909091</v>
      </c>
      <c r="G12" s="108">
        <v>259</v>
      </c>
      <c r="H12" s="108">
        <f t="shared" si="2"/>
        <v>23.545454545454547</v>
      </c>
      <c r="I12" s="165" t="s">
        <v>424</v>
      </c>
      <c r="J12" s="290">
        <v>9</v>
      </c>
      <c r="L12" s="43" t="s">
        <v>503</v>
      </c>
      <c r="M12" s="49">
        <v>11</v>
      </c>
      <c r="N12" s="44">
        <v>259</v>
      </c>
      <c r="O12" s="50">
        <v>23.5</v>
      </c>
      <c r="P12" s="49">
        <v>2430</v>
      </c>
      <c r="Q12" s="49">
        <v>220</v>
      </c>
      <c r="R12" s="49">
        <v>11</v>
      </c>
      <c r="S12" s="16" t="e">
        <f>R12-#REF!</f>
        <v>#REF!</v>
      </c>
      <c r="T12" s="16">
        <v>2430</v>
      </c>
      <c r="V12" s="1"/>
      <c r="W12" s="1"/>
      <c r="X12" s="1"/>
      <c r="Y12" s="1"/>
      <c r="Z12" s="1"/>
      <c r="AA12" s="1"/>
      <c r="AB12" s="1"/>
      <c r="AC12" s="1"/>
      <c r="AD12" s="1"/>
      <c r="AE12" s="1"/>
      <c r="AF12" s="1"/>
    </row>
    <row r="13" spans="1:32" s="16" customFormat="1" ht="27" customHeight="1">
      <c r="A13" s="285">
        <v>10</v>
      </c>
      <c r="B13" s="167" t="s">
        <v>446</v>
      </c>
      <c r="C13" s="167">
        <v>10</v>
      </c>
      <c r="D13" s="168">
        <f t="shared" si="0"/>
        <v>1.1600928074245939E-2</v>
      </c>
      <c r="E13" s="109">
        <v>642</v>
      </c>
      <c r="F13" s="109">
        <f t="shared" si="1"/>
        <v>64.2</v>
      </c>
      <c r="G13" s="109">
        <v>615.29999999999995</v>
      </c>
      <c r="H13" s="109">
        <f t="shared" si="2"/>
        <v>61.529999999999994</v>
      </c>
      <c r="I13" s="167" t="s">
        <v>425</v>
      </c>
      <c r="J13" s="291">
        <v>10</v>
      </c>
      <c r="L13" s="40" t="s">
        <v>504</v>
      </c>
      <c r="M13" s="48">
        <v>10</v>
      </c>
      <c r="N13" s="41">
        <v>615.29999999999995</v>
      </c>
      <c r="O13" s="51">
        <v>61.5</v>
      </c>
      <c r="P13" s="48">
        <v>642</v>
      </c>
      <c r="Q13" s="48">
        <v>64</v>
      </c>
      <c r="R13" s="48">
        <v>10</v>
      </c>
      <c r="S13" s="16" t="e">
        <f>R13-#REF!</f>
        <v>#REF!</v>
      </c>
      <c r="T13" s="16">
        <v>642</v>
      </c>
      <c r="V13" s="1"/>
      <c r="W13" s="1"/>
      <c r="X13" s="1"/>
      <c r="Y13" s="1"/>
      <c r="Z13" s="1"/>
      <c r="AA13" s="1"/>
      <c r="AB13" s="1"/>
      <c r="AC13" s="1"/>
      <c r="AD13" s="1"/>
      <c r="AE13" s="1"/>
      <c r="AF13" s="1"/>
    </row>
    <row r="14" spans="1:32" s="16" customFormat="1" ht="27" customHeight="1">
      <c r="A14" s="283">
        <v>11</v>
      </c>
      <c r="B14" s="165" t="s">
        <v>445</v>
      </c>
      <c r="C14" s="165">
        <v>8</v>
      </c>
      <c r="D14" s="166">
        <f t="shared" si="0"/>
        <v>9.2807424593967514E-3</v>
      </c>
      <c r="E14" s="108">
        <v>524</v>
      </c>
      <c r="F14" s="108">
        <f t="shared" si="1"/>
        <v>65.5</v>
      </c>
      <c r="G14" s="108">
        <v>301.89999999999998</v>
      </c>
      <c r="H14" s="108">
        <f t="shared" si="2"/>
        <v>37.737499999999997</v>
      </c>
      <c r="I14" s="165" t="s">
        <v>426</v>
      </c>
      <c r="J14" s="290">
        <v>11</v>
      </c>
      <c r="L14" s="43" t="s">
        <v>445</v>
      </c>
      <c r="M14" s="49">
        <v>8</v>
      </c>
      <c r="N14" s="44">
        <v>301.89999999999998</v>
      </c>
      <c r="O14" s="50">
        <v>37.700000000000003</v>
      </c>
      <c r="P14" s="49">
        <v>524</v>
      </c>
      <c r="Q14" s="49">
        <v>65</v>
      </c>
      <c r="R14" s="49">
        <v>8</v>
      </c>
      <c r="S14" s="16" t="e">
        <f>R14-#REF!</f>
        <v>#REF!</v>
      </c>
      <c r="T14" s="16">
        <v>524</v>
      </c>
      <c r="V14" s="1"/>
      <c r="W14" s="1"/>
      <c r="X14" s="1"/>
      <c r="Y14" s="1"/>
      <c r="Z14" s="1"/>
      <c r="AA14" s="1"/>
      <c r="AB14" s="1"/>
      <c r="AC14" s="1"/>
      <c r="AD14" s="1"/>
      <c r="AE14" s="1"/>
      <c r="AF14" s="1"/>
    </row>
    <row r="15" spans="1:32" s="16" customFormat="1" ht="27" customHeight="1">
      <c r="A15" s="285">
        <v>12</v>
      </c>
      <c r="B15" s="167" t="s">
        <v>444</v>
      </c>
      <c r="C15" s="167">
        <v>6</v>
      </c>
      <c r="D15" s="168">
        <f t="shared" si="0"/>
        <v>6.9605568445475635E-3</v>
      </c>
      <c r="E15" s="109">
        <v>164</v>
      </c>
      <c r="F15" s="109">
        <f t="shared" si="1"/>
        <v>27.333333333333332</v>
      </c>
      <c r="G15" s="109">
        <v>116.6</v>
      </c>
      <c r="H15" s="109">
        <f t="shared" si="2"/>
        <v>19.433333333333334</v>
      </c>
      <c r="I15" s="167" t="s">
        <v>427</v>
      </c>
      <c r="J15" s="291">
        <v>12</v>
      </c>
      <c r="L15" s="40" t="s">
        <v>505</v>
      </c>
      <c r="M15" s="48">
        <v>6</v>
      </c>
      <c r="N15" s="41">
        <v>116.6</v>
      </c>
      <c r="O15" s="51">
        <v>19.399999999999999</v>
      </c>
      <c r="P15" s="48">
        <v>164</v>
      </c>
      <c r="Q15" s="48">
        <v>27</v>
      </c>
      <c r="R15" s="48">
        <v>6</v>
      </c>
      <c r="S15" s="16" t="e">
        <f>R15-#REF!</f>
        <v>#REF!</v>
      </c>
      <c r="T15" s="16">
        <v>164</v>
      </c>
      <c r="V15" s="1"/>
      <c r="W15" s="1"/>
      <c r="X15" s="1"/>
      <c r="Y15" s="1"/>
      <c r="Z15" s="1"/>
      <c r="AA15" s="1"/>
      <c r="AB15" s="1"/>
      <c r="AC15" s="1"/>
      <c r="AD15" s="1"/>
      <c r="AE15" s="1"/>
      <c r="AF15" s="1"/>
    </row>
    <row r="16" spans="1:32" s="16" customFormat="1" ht="27" customHeight="1">
      <c r="A16" s="283">
        <v>13</v>
      </c>
      <c r="B16" s="165" t="s">
        <v>443</v>
      </c>
      <c r="C16" s="165">
        <v>6</v>
      </c>
      <c r="D16" s="166">
        <f t="shared" si="0"/>
        <v>6.9605568445475635E-3</v>
      </c>
      <c r="E16" s="108">
        <v>707</v>
      </c>
      <c r="F16" s="108">
        <f t="shared" si="1"/>
        <v>117.83333333333333</v>
      </c>
      <c r="G16" s="108">
        <v>1073.0999999999999</v>
      </c>
      <c r="H16" s="108">
        <f t="shared" si="2"/>
        <v>178.85</v>
      </c>
      <c r="I16" s="165" t="s">
        <v>428</v>
      </c>
      <c r="J16" s="290">
        <v>13</v>
      </c>
      <c r="L16" s="43" t="s">
        <v>443</v>
      </c>
      <c r="M16" s="49">
        <v>6</v>
      </c>
      <c r="N16" s="44">
        <v>1073.0999999999999</v>
      </c>
      <c r="O16" s="50">
        <v>178.8</v>
      </c>
      <c r="P16" s="49">
        <v>707</v>
      </c>
      <c r="Q16" s="49">
        <v>117</v>
      </c>
      <c r="R16" s="49">
        <v>6</v>
      </c>
      <c r="S16" s="16" t="e">
        <f>R16-#REF!</f>
        <v>#REF!</v>
      </c>
      <c r="T16" s="16">
        <v>707</v>
      </c>
      <c r="V16" s="1"/>
      <c r="W16" s="1"/>
      <c r="X16" s="1"/>
      <c r="Y16" s="1"/>
      <c r="Z16" s="1"/>
      <c r="AA16" s="1"/>
      <c r="AB16" s="1"/>
      <c r="AC16" s="1"/>
      <c r="AD16" s="1"/>
      <c r="AE16" s="1"/>
      <c r="AF16" s="1"/>
    </row>
    <row r="17" spans="1:32" s="16" customFormat="1" ht="27" customHeight="1">
      <c r="A17" s="285">
        <v>14</v>
      </c>
      <c r="B17" s="167" t="s">
        <v>442</v>
      </c>
      <c r="C17" s="167">
        <v>4</v>
      </c>
      <c r="D17" s="168">
        <f t="shared" si="0"/>
        <v>4.6403712296983757E-3</v>
      </c>
      <c r="E17" s="109">
        <v>729</v>
      </c>
      <c r="F17" s="109">
        <f t="shared" si="1"/>
        <v>182.25</v>
      </c>
      <c r="G17" s="109">
        <v>517.6</v>
      </c>
      <c r="H17" s="109">
        <f t="shared" si="2"/>
        <v>129.4</v>
      </c>
      <c r="I17" s="167" t="s">
        <v>429</v>
      </c>
      <c r="J17" s="291">
        <v>14</v>
      </c>
      <c r="L17" s="40" t="s">
        <v>506</v>
      </c>
      <c r="M17" s="48">
        <v>4</v>
      </c>
      <c r="N17" s="41">
        <v>517.6</v>
      </c>
      <c r="O17" s="51">
        <v>129.4</v>
      </c>
      <c r="P17" s="48">
        <v>729</v>
      </c>
      <c r="Q17" s="48">
        <v>182</v>
      </c>
      <c r="R17" s="48">
        <v>4</v>
      </c>
      <c r="S17" s="16" t="e">
        <f>R17-#REF!</f>
        <v>#REF!</v>
      </c>
      <c r="T17" s="16">
        <v>729</v>
      </c>
      <c r="V17" s="1"/>
      <c r="W17" s="1"/>
      <c r="X17" s="1"/>
      <c r="Y17" s="1"/>
      <c r="Z17" s="1"/>
      <c r="AA17" s="1"/>
      <c r="AB17" s="1"/>
      <c r="AC17" s="1"/>
      <c r="AD17" s="1"/>
      <c r="AE17" s="1"/>
      <c r="AF17" s="1"/>
    </row>
    <row r="18" spans="1:32" s="16" customFormat="1" ht="27" customHeight="1">
      <c r="A18" s="283">
        <v>15</v>
      </c>
      <c r="B18" s="165" t="s">
        <v>441</v>
      </c>
      <c r="C18" s="165">
        <v>4</v>
      </c>
      <c r="D18" s="166">
        <f t="shared" si="0"/>
        <v>4.6403712296983757E-3</v>
      </c>
      <c r="E18" s="108">
        <v>1134</v>
      </c>
      <c r="F18" s="108">
        <f t="shared" si="1"/>
        <v>283.5</v>
      </c>
      <c r="G18" s="108">
        <v>793.5</v>
      </c>
      <c r="H18" s="108">
        <f t="shared" si="2"/>
        <v>198.375</v>
      </c>
      <c r="I18" s="165" t="s">
        <v>430</v>
      </c>
      <c r="J18" s="290">
        <v>15</v>
      </c>
      <c r="L18" s="43" t="s">
        <v>507</v>
      </c>
      <c r="M18" s="49">
        <v>4</v>
      </c>
      <c r="N18" s="44">
        <v>793.5</v>
      </c>
      <c r="O18" s="50">
        <v>198.4</v>
      </c>
      <c r="P18" s="49">
        <v>1134</v>
      </c>
      <c r="Q18" s="49">
        <v>283</v>
      </c>
      <c r="R18" s="49">
        <v>3</v>
      </c>
      <c r="S18" s="16" t="e">
        <f>R18-#REF!</f>
        <v>#REF!</v>
      </c>
      <c r="T18" s="16">
        <v>1134</v>
      </c>
      <c r="V18" s="1"/>
      <c r="W18" s="1"/>
      <c r="X18" s="1"/>
      <c r="Y18" s="1"/>
      <c r="Z18" s="1"/>
      <c r="AA18" s="1"/>
      <c r="AB18" s="1"/>
      <c r="AC18" s="1"/>
      <c r="AD18" s="1"/>
      <c r="AE18" s="1"/>
      <c r="AF18" s="1"/>
    </row>
    <row r="19" spans="1:32" s="16" customFormat="1" ht="27" customHeight="1">
      <c r="A19" s="285">
        <v>16</v>
      </c>
      <c r="B19" s="167" t="s">
        <v>440</v>
      </c>
      <c r="C19" s="167">
        <v>4</v>
      </c>
      <c r="D19" s="168">
        <f t="shared" si="0"/>
        <v>4.6403712296983757E-3</v>
      </c>
      <c r="E19" s="109">
        <v>255</v>
      </c>
      <c r="F19" s="109">
        <f t="shared" si="1"/>
        <v>63.75</v>
      </c>
      <c r="G19" s="109">
        <v>133.6</v>
      </c>
      <c r="H19" s="109">
        <f t="shared" si="2"/>
        <v>33.4</v>
      </c>
      <c r="I19" s="167" t="s">
        <v>431</v>
      </c>
      <c r="J19" s="291">
        <v>16</v>
      </c>
      <c r="L19" s="40" t="s">
        <v>508</v>
      </c>
      <c r="M19" s="48">
        <v>4</v>
      </c>
      <c r="N19" s="41">
        <v>133.6</v>
      </c>
      <c r="O19" s="51">
        <v>33.4</v>
      </c>
      <c r="P19" s="48">
        <v>255</v>
      </c>
      <c r="Q19" s="48">
        <v>63</v>
      </c>
      <c r="R19" s="48">
        <v>4</v>
      </c>
      <c r="S19" s="16" t="e">
        <f>R19-#REF!</f>
        <v>#REF!</v>
      </c>
      <c r="T19" s="16">
        <v>255</v>
      </c>
      <c r="V19" s="1"/>
      <c r="W19" s="1"/>
      <c r="X19" s="1"/>
      <c r="Y19" s="1"/>
      <c r="Z19" s="1"/>
      <c r="AA19" s="1"/>
      <c r="AB19" s="1"/>
      <c r="AC19" s="1"/>
      <c r="AD19" s="1"/>
      <c r="AE19" s="1"/>
      <c r="AF19" s="1"/>
    </row>
    <row r="20" spans="1:32" s="16" customFormat="1" ht="27" customHeight="1">
      <c r="A20" s="283">
        <v>17</v>
      </c>
      <c r="B20" s="165" t="s">
        <v>439</v>
      </c>
      <c r="C20" s="165">
        <v>4</v>
      </c>
      <c r="D20" s="166">
        <f t="shared" si="0"/>
        <v>4.6403712296983757E-3</v>
      </c>
      <c r="E20" s="108">
        <v>167</v>
      </c>
      <c r="F20" s="108">
        <f t="shared" si="1"/>
        <v>41.75</v>
      </c>
      <c r="G20" s="108">
        <v>121.8</v>
      </c>
      <c r="H20" s="108">
        <f t="shared" si="2"/>
        <v>30.45</v>
      </c>
      <c r="I20" s="165" t="s">
        <v>239</v>
      </c>
      <c r="J20" s="290">
        <v>17</v>
      </c>
      <c r="L20" s="43" t="s">
        <v>509</v>
      </c>
      <c r="M20" s="49">
        <v>4</v>
      </c>
      <c r="N20" s="44">
        <v>121.8</v>
      </c>
      <c r="O20" s="50">
        <v>30.4</v>
      </c>
      <c r="P20" s="49">
        <v>167</v>
      </c>
      <c r="Q20" s="49">
        <v>41</v>
      </c>
      <c r="R20" s="49">
        <v>4</v>
      </c>
      <c r="S20" s="16" t="e">
        <f>R20-#REF!</f>
        <v>#REF!</v>
      </c>
      <c r="T20" s="16">
        <v>167</v>
      </c>
      <c r="V20" s="1"/>
      <c r="W20" s="1"/>
      <c r="X20" s="1"/>
      <c r="Y20" s="1"/>
      <c r="Z20" s="1"/>
      <c r="AA20" s="1"/>
      <c r="AB20" s="1"/>
      <c r="AC20" s="1"/>
      <c r="AD20" s="1"/>
      <c r="AE20" s="1"/>
      <c r="AF20" s="1"/>
    </row>
    <row r="21" spans="1:32" s="16" customFormat="1" ht="27" customHeight="1">
      <c r="A21" s="285">
        <v>18</v>
      </c>
      <c r="B21" s="167" t="s">
        <v>438</v>
      </c>
      <c r="C21" s="167">
        <v>3</v>
      </c>
      <c r="D21" s="168">
        <f t="shared" si="0"/>
        <v>3.4802784222737818E-3</v>
      </c>
      <c r="E21" s="109">
        <v>35</v>
      </c>
      <c r="F21" s="109">
        <f t="shared" si="1"/>
        <v>11.666666666666666</v>
      </c>
      <c r="G21" s="109">
        <v>9</v>
      </c>
      <c r="H21" s="109">
        <f t="shared" si="2"/>
        <v>3</v>
      </c>
      <c r="I21" s="167" t="s">
        <v>432</v>
      </c>
      <c r="J21" s="291">
        <v>18</v>
      </c>
      <c r="L21" s="40" t="s">
        <v>438</v>
      </c>
      <c r="M21" s="48">
        <v>3</v>
      </c>
      <c r="N21" s="41">
        <v>9</v>
      </c>
      <c r="O21" s="51">
        <v>3</v>
      </c>
      <c r="P21" s="48">
        <v>35</v>
      </c>
      <c r="Q21" s="48">
        <v>11</v>
      </c>
      <c r="R21" s="48">
        <v>3</v>
      </c>
      <c r="S21" s="16" t="e">
        <f>R21-#REF!</f>
        <v>#REF!</v>
      </c>
      <c r="T21" s="16">
        <v>35</v>
      </c>
      <c r="V21" s="1"/>
      <c r="W21" s="1"/>
      <c r="X21" s="1"/>
      <c r="Y21" s="1"/>
      <c r="Z21" s="1"/>
      <c r="AA21" s="1"/>
      <c r="AB21" s="1"/>
      <c r="AC21" s="1"/>
      <c r="AD21" s="1"/>
      <c r="AE21" s="1"/>
      <c r="AF21" s="1"/>
    </row>
    <row r="22" spans="1:32" s="16" customFormat="1" ht="27" customHeight="1">
      <c r="A22" s="283">
        <v>19</v>
      </c>
      <c r="B22" s="165" t="s">
        <v>437</v>
      </c>
      <c r="C22" s="165">
        <v>3</v>
      </c>
      <c r="D22" s="166">
        <f t="shared" si="0"/>
        <v>3.4802784222737818E-3</v>
      </c>
      <c r="E22" s="108">
        <v>710</v>
      </c>
      <c r="F22" s="108">
        <f t="shared" si="1"/>
        <v>236.66666666666666</v>
      </c>
      <c r="G22" s="108">
        <v>1518.8</v>
      </c>
      <c r="H22" s="108">
        <f t="shared" si="2"/>
        <v>506.26666666666665</v>
      </c>
      <c r="I22" s="165" t="s">
        <v>433</v>
      </c>
      <c r="J22" s="290">
        <v>19</v>
      </c>
      <c r="L22" s="43" t="s">
        <v>437</v>
      </c>
      <c r="M22" s="49">
        <v>3</v>
      </c>
      <c r="N22" s="44">
        <v>1518.8</v>
      </c>
      <c r="O22" s="50">
        <v>506.3</v>
      </c>
      <c r="P22" s="49">
        <v>710</v>
      </c>
      <c r="Q22" s="49">
        <v>236</v>
      </c>
      <c r="R22" s="49">
        <v>3</v>
      </c>
      <c r="S22" s="16" t="e">
        <f>R22-#REF!</f>
        <v>#REF!</v>
      </c>
      <c r="T22" s="16">
        <v>710</v>
      </c>
      <c r="V22" s="1"/>
      <c r="W22" s="1"/>
      <c r="X22" s="1"/>
      <c r="Y22" s="1"/>
      <c r="Z22" s="1"/>
      <c r="AA22" s="1"/>
      <c r="AB22" s="1"/>
      <c r="AC22" s="1"/>
      <c r="AD22" s="1"/>
      <c r="AE22" s="1"/>
      <c r="AF22" s="1"/>
    </row>
    <row r="23" spans="1:32" s="16" customFormat="1" ht="27" customHeight="1">
      <c r="A23" s="285">
        <v>20</v>
      </c>
      <c r="B23" s="167" t="s">
        <v>613</v>
      </c>
      <c r="C23" s="167">
        <v>3</v>
      </c>
      <c r="D23" s="168">
        <f t="shared" si="0"/>
        <v>3.4802784222737818E-3</v>
      </c>
      <c r="E23" s="109">
        <v>130</v>
      </c>
      <c r="F23" s="109">
        <f t="shared" si="1"/>
        <v>43.333333333333336</v>
      </c>
      <c r="G23" s="109">
        <v>34.4</v>
      </c>
      <c r="H23" s="109">
        <f t="shared" si="2"/>
        <v>11.466666666666667</v>
      </c>
      <c r="I23" s="167" t="s">
        <v>434</v>
      </c>
      <c r="J23" s="291">
        <v>20</v>
      </c>
      <c r="L23" s="40" t="s">
        <v>510</v>
      </c>
      <c r="M23" s="48">
        <v>3</v>
      </c>
      <c r="N23" s="41">
        <v>34.4</v>
      </c>
      <c r="O23" s="51">
        <v>11.5</v>
      </c>
      <c r="P23" s="48">
        <v>130</v>
      </c>
      <c r="Q23" s="48">
        <v>43</v>
      </c>
      <c r="R23" s="48">
        <v>3</v>
      </c>
      <c r="S23" s="16" t="e">
        <f>R23-#REF!</f>
        <v>#REF!</v>
      </c>
      <c r="T23" s="16">
        <v>130</v>
      </c>
      <c r="V23" s="1"/>
      <c r="W23" s="1"/>
      <c r="X23" s="1"/>
      <c r="Y23" s="1"/>
      <c r="Z23" s="1"/>
      <c r="AA23" s="1"/>
      <c r="AB23" s="1"/>
      <c r="AC23" s="1"/>
      <c r="AD23" s="1"/>
      <c r="AE23" s="1"/>
      <c r="AF23" s="1"/>
    </row>
    <row r="24" spans="1:32" s="16" customFormat="1" ht="27" customHeight="1">
      <c r="A24" s="440" t="s">
        <v>436</v>
      </c>
      <c r="B24" s="441"/>
      <c r="C24" s="165">
        <f>M24+M25</f>
        <v>72</v>
      </c>
      <c r="D24" s="166">
        <f t="shared" si="0"/>
        <v>8.3526682134570762E-2</v>
      </c>
      <c r="E24" s="108">
        <f>P25+P24</f>
        <v>23109</v>
      </c>
      <c r="F24" s="108">
        <f t="shared" si="1"/>
        <v>320.95833333333331</v>
      </c>
      <c r="G24" s="108">
        <f>N24+N25</f>
        <v>10273.9</v>
      </c>
      <c r="H24" s="108">
        <f t="shared" si="2"/>
        <v>142.69305555555556</v>
      </c>
      <c r="I24" s="165" t="s">
        <v>435</v>
      </c>
      <c r="J24" s="290"/>
      <c r="L24" s="43" t="s">
        <v>511</v>
      </c>
      <c r="M24" s="49">
        <v>3</v>
      </c>
      <c r="N24" s="44">
        <v>167.8</v>
      </c>
      <c r="O24" s="50">
        <v>55.9</v>
      </c>
      <c r="P24" s="49">
        <v>597</v>
      </c>
      <c r="Q24" s="49">
        <v>199</v>
      </c>
      <c r="R24" s="49">
        <v>3</v>
      </c>
      <c r="T24" s="16">
        <v>597</v>
      </c>
      <c r="V24" s="1"/>
      <c r="W24" s="1"/>
      <c r="X24" s="1"/>
      <c r="Y24" s="1"/>
      <c r="Z24" s="1"/>
      <c r="AA24" s="1"/>
      <c r="AB24" s="1"/>
      <c r="AC24" s="1"/>
      <c r="AD24" s="1"/>
      <c r="AE24" s="1"/>
      <c r="AF24" s="1"/>
    </row>
    <row r="25" spans="1:32" s="16" customFormat="1" ht="27" customHeight="1">
      <c r="A25" s="442" t="s">
        <v>568</v>
      </c>
      <c r="B25" s="443"/>
      <c r="C25" s="167">
        <v>124</v>
      </c>
      <c r="D25" s="168">
        <f t="shared" si="0"/>
        <v>0.14385150812064965</v>
      </c>
      <c r="E25" s="109">
        <v>11182</v>
      </c>
      <c r="F25" s="109">
        <f t="shared" si="1"/>
        <v>90.177419354838705</v>
      </c>
      <c r="G25" s="109">
        <v>7504.9000000000033</v>
      </c>
      <c r="H25" s="109">
        <f t="shared" si="2"/>
        <v>60.523387096774222</v>
      </c>
      <c r="I25" s="167" t="s">
        <v>20</v>
      </c>
      <c r="J25" s="291"/>
      <c r="L25" s="40" t="s">
        <v>512</v>
      </c>
      <c r="M25" s="48">
        <v>69</v>
      </c>
      <c r="N25" s="41">
        <v>10106.1</v>
      </c>
      <c r="O25" s="51">
        <v>146.5</v>
      </c>
      <c r="P25" s="48">
        <v>22512</v>
      </c>
      <c r="Q25" s="48">
        <v>326</v>
      </c>
      <c r="R25" s="48">
        <v>69</v>
      </c>
      <c r="T25" s="16">
        <v>22512</v>
      </c>
      <c r="V25" s="1"/>
      <c r="W25" s="1"/>
      <c r="X25" s="1"/>
      <c r="Y25" s="1"/>
      <c r="Z25" s="1"/>
      <c r="AA25" s="1"/>
      <c r="AB25" s="1"/>
      <c r="AC25" s="1"/>
      <c r="AD25" s="1"/>
      <c r="AE25" s="1"/>
      <c r="AF25" s="1"/>
    </row>
    <row r="26" spans="1:32" ht="27" customHeight="1">
      <c r="A26" s="439" t="s">
        <v>531</v>
      </c>
      <c r="B26" s="437"/>
      <c r="C26" s="153">
        <f>SUM(C4:C25)</f>
        <v>862</v>
      </c>
      <c r="D26" s="154">
        <f>SUM(D4:D25)</f>
        <v>1.0000000000000004</v>
      </c>
      <c r="E26" s="292">
        <f>SUM(E4:E25)</f>
        <v>75495</v>
      </c>
      <c r="F26" s="293">
        <f t="shared" si="1"/>
        <v>87.581206496519727</v>
      </c>
      <c r="G26" s="292">
        <f>SUM(G4:G25)</f>
        <v>32788.699999999997</v>
      </c>
      <c r="H26" s="293">
        <f t="shared" si="2"/>
        <v>38.037935034802778</v>
      </c>
      <c r="I26" s="437" t="s">
        <v>532</v>
      </c>
      <c r="J26" s="438" t="s">
        <v>388</v>
      </c>
      <c r="K26" s="27"/>
      <c r="L26" s="43" t="s">
        <v>513</v>
      </c>
      <c r="M26" s="49">
        <v>124</v>
      </c>
      <c r="N26" s="44">
        <v>7444.6</v>
      </c>
      <c r="O26" s="50">
        <v>60</v>
      </c>
      <c r="P26" s="49">
        <v>10891</v>
      </c>
      <c r="Q26" s="49">
        <v>87</v>
      </c>
      <c r="R26" s="49">
        <v>93</v>
      </c>
      <c r="T26" s="16">
        <v>11182</v>
      </c>
    </row>
    <row r="27" spans="1:32" ht="15.75" customHeight="1">
      <c r="A27" s="361" t="s">
        <v>33</v>
      </c>
      <c r="B27" s="361"/>
      <c r="C27" s="361"/>
      <c r="D27" s="361"/>
      <c r="E27" s="361"/>
      <c r="F27" s="360" t="s">
        <v>34</v>
      </c>
      <c r="G27" s="360"/>
      <c r="H27" s="360"/>
      <c r="I27" s="360"/>
      <c r="J27" s="360"/>
      <c r="L27" s="45" t="s">
        <v>61</v>
      </c>
      <c r="M27" s="42">
        <v>862</v>
      </c>
      <c r="N27" s="47">
        <v>32788.699999999997</v>
      </c>
      <c r="O27" s="47">
        <v>38</v>
      </c>
      <c r="P27" s="42">
        <v>75495</v>
      </c>
      <c r="Q27" s="42">
        <v>87</v>
      </c>
      <c r="R27" s="42">
        <v>707</v>
      </c>
      <c r="S27" s="46"/>
      <c r="T27" s="16">
        <f>SUM(T4:T26)</f>
        <v>75495</v>
      </c>
    </row>
    <row r="28" spans="1:32">
      <c r="I28" s="1"/>
    </row>
    <row r="29" spans="1:32">
      <c r="I29" s="1"/>
      <c r="M29" s="52">
        <f>M24+M25</f>
        <v>72</v>
      </c>
      <c r="N29" s="52">
        <f t="shared" ref="N29:R29" si="3">N24+N25</f>
        <v>10273.9</v>
      </c>
      <c r="O29" s="52"/>
      <c r="P29" s="52">
        <f>SUM(P4:P26)</f>
        <v>75204</v>
      </c>
      <c r="Q29" s="52"/>
      <c r="R29" s="52">
        <f t="shared" si="3"/>
        <v>72</v>
      </c>
      <c r="T29" s="34">
        <f>M29/M27</f>
        <v>8.3526682134570762E-2</v>
      </c>
    </row>
    <row r="30" spans="1:32">
      <c r="I30" s="1"/>
    </row>
    <row r="31" spans="1:32">
      <c r="N31" s="1">
        <f>N29/M29</f>
        <v>142.69305555555556</v>
      </c>
      <c r="P31" s="52">
        <f>P27-P29</f>
        <v>291</v>
      </c>
    </row>
    <row r="32" spans="1:32">
      <c r="E32" s="59"/>
      <c r="G32" s="35"/>
      <c r="Q32" s="52">
        <f>P31+P26</f>
        <v>11182</v>
      </c>
    </row>
    <row r="33" spans="6:8">
      <c r="G33" s="59"/>
    </row>
    <row r="34" spans="6:8">
      <c r="H34" s="35"/>
    </row>
    <row r="35" spans="6:8">
      <c r="F35" s="138"/>
    </row>
  </sheetData>
  <mergeCells count="9">
    <mergeCell ref="X4:X5"/>
    <mergeCell ref="F27:J27"/>
    <mergeCell ref="A27:E27"/>
    <mergeCell ref="A1:J1"/>
    <mergeCell ref="A2:J2"/>
    <mergeCell ref="I26:J26"/>
    <mergeCell ref="A26:B26"/>
    <mergeCell ref="A24:B24"/>
    <mergeCell ref="A25:B25"/>
  </mergeCells>
  <printOptions horizontalCentered="1" verticalCentered="1"/>
  <pageMargins left="0" right="0" top="0" bottom="0" header="0" footer="0"/>
  <pageSetup paperSize="9" scale="80" orientation="portrait" r:id="rId1"/>
  <ignoredErrors>
    <ignoredError sqref="F2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BAA61-04FD-4C03-81B8-9188521FBEC7}">
  <sheetPr>
    <tabColor rgb="FFFFC000"/>
  </sheetPr>
  <dimension ref="A1:V39"/>
  <sheetViews>
    <sheetView showGridLines="0" tabSelected="1" topLeftCell="B20" zoomScale="87" zoomScaleNormal="87" workbookViewId="0">
      <selection activeCell="J8" sqref="J8"/>
    </sheetView>
  </sheetViews>
  <sheetFormatPr defaultColWidth="8.85546875" defaultRowHeight="15"/>
  <cols>
    <col min="1" max="1" width="3.7109375" style="173" hidden="1" customWidth="1"/>
    <col min="2" max="2" width="3.7109375" style="173" customWidth="1"/>
    <col min="3" max="3" width="7.140625" style="475" customWidth="1"/>
    <col min="4" max="4" width="154.5703125" style="173" customWidth="1"/>
    <col min="5" max="7" width="8.85546875" style="173"/>
    <col min="8" max="8" width="24.140625" style="173" customWidth="1"/>
    <col min="9" max="16" width="8.85546875" style="173"/>
    <col min="17" max="18" width="9.140625" style="173" customWidth="1"/>
    <col min="19" max="19" width="5" style="173" customWidth="1"/>
    <col min="20" max="21" width="9.140625" style="173" hidden="1" customWidth="1"/>
    <col min="22" max="22" width="14.7109375" style="173" customWidth="1"/>
    <col min="23" max="16384" width="8.85546875" style="173"/>
  </cols>
  <sheetData>
    <row r="1" spans="1:14" ht="15.75" thickBot="1"/>
    <row r="2" spans="1:14" ht="28.9" customHeight="1">
      <c r="C2" s="478" t="s">
        <v>721</v>
      </c>
      <c r="D2" s="479"/>
    </row>
    <row r="3" spans="1:14" ht="28.9" customHeight="1">
      <c r="C3" s="480" t="s">
        <v>722</v>
      </c>
      <c r="D3" s="481"/>
    </row>
    <row r="4" spans="1:14" ht="57" customHeight="1">
      <c r="C4" s="353" t="s">
        <v>718</v>
      </c>
      <c r="D4" s="354"/>
    </row>
    <row r="5" spans="1:14" ht="12.75">
      <c r="C5" s="355"/>
      <c r="D5" s="356"/>
    </row>
    <row r="6" spans="1:14" ht="12.75">
      <c r="C6" s="355"/>
      <c r="D6" s="356"/>
    </row>
    <row r="7" spans="1:14" ht="22.9" customHeight="1">
      <c r="C7" s="355"/>
      <c r="D7" s="356"/>
    </row>
    <row r="8" spans="1:14" ht="22.9" customHeight="1">
      <c r="C8" s="355"/>
      <c r="D8" s="356"/>
    </row>
    <row r="9" spans="1:14" ht="12.75">
      <c r="C9" s="355"/>
      <c r="D9" s="356"/>
    </row>
    <row r="10" spans="1:14" ht="29.45" customHeight="1">
      <c r="C10" s="351" t="s">
        <v>719</v>
      </c>
      <c r="D10" s="352"/>
    </row>
    <row r="11" spans="1:14" ht="25.9" customHeight="1">
      <c r="C11" s="351" t="s">
        <v>720</v>
      </c>
      <c r="D11" s="352"/>
    </row>
    <row r="12" spans="1:14" s="473" customFormat="1" ht="39.75" customHeight="1">
      <c r="A12" s="471"/>
      <c r="B12" s="471"/>
      <c r="C12" s="476">
        <v>1</v>
      </c>
      <c r="D12" s="472" t="s">
        <v>741</v>
      </c>
      <c r="E12" s="471"/>
      <c r="F12" s="471"/>
      <c r="G12" s="471"/>
      <c r="H12" s="471"/>
      <c r="I12" s="471"/>
      <c r="J12" s="471"/>
      <c r="K12" s="471"/>
      <c r="L12" s="471"/>
      <c r="M12" s="471"/>
      <c r="N12" s="471"/>
    </row>
    <row r="13" spans="1:14" s="473" customFormat="1" ht="39.75" customHeight="1">
      <c r="A13" s="471"/>
      <c r="B13" s="471"/>
      <c r="C13" s="476">
        <v>2</v>
      </c>
      <c r="D13" s="472" t="s">
        <v>742</v>
      </c>
      <c r="E13" s="471"/>
      <c r="F13" s="471"/>
      <c r="G13" s="471"/>
      <c r="H13" s="471"/>
      <c r="I13" s="471"/>
      <c r="J13" s="471"/>
      <c r="K13" s="471"/>
      <c r="L13" s="471"/>
      <c r="M13" s="471"/>
      <c r="N13" s="471"/>
    </row>
    <row r="14" spans="1:14" s="473" customFormat="1" ht="39.75" customHeight="1">
      <c r="A14" s="471"/>
      <c r="B14" s="471"/>
      <c r="C14" s="476">
        <v>3</v>
      </c>
      <c r="D14" s="472" t="s">
        <v>743</v>
      </c>
      <c r="E14" s="471"/>
      <c r="F14" s="471"/>
      <c r="G14" s="471"/>
      <c r="H14" s="471"/>
      <c r="I14" s="471"/>
      <c r="J14" s="471"/>
      <c r="K14" s="471"/>
      <c r="L14" s="471"/>
      <c r="M14" s="471"/>
      <c r="N14" s="471"/>
    </row>
    <row r="15" spans="1:14" s="473" customFormat="1" ht="39.75" customHeight="1">
      <c r="A15" s="471"/>
      <c r="B15" s="471"/>
      <c r="C15" s="476">
        <v>4</v>
      </c>
      <c r="D15" s="472" t="s">
        <v>744</v>
      </c>
      <c r="E15" s="471"/>
      <c r="F15" s="471"/>
      <c r="G15" s="471"/>
      <c r="H15" s="471"/>
      <c r="I15" s="471"/>
      <c r="J15" s="471"/>
      <c r="K15" s="471"/>
      <c r="L15" s="471"/>
      <c r="M15" s="471"/>
      <c r="N15" s="471"/>
    </row>
    <row r="16" spans="1:14" s="473" customFormat="1" ht="39.75" customHeight="1">
      <c r="A16" s="471"/>
      <c r="B16" s="471"/>
      <c r="C16" s="476">
        <v>5</v>
      </c>
      <c r="D16" s="472" t="s">
        <v>745</v>
      </c>
      <c r="E16" s="471"/>
      <c r="F16" s="471"/>
      <c r="G16" s="471"/>
      <c r="H16" s="471"/>
      <c r="I16" s="471"/>
      <c r="J16" s="471"/>
      <c r="K16" s="471"/>
      <c r="L16" s="471"/>
      <c r="M16" s="471"/>
      <c r="N16" s="471"/>
    </row>
    <row r="17" spans="1:14" s="473" customFormat="1" ht="39.75" customHeight="1">
      <c r="A17" s="471"/>
      <c r="B17" s="471"/>
      <c r="C17" s="476">
        <v>6</v>
      </c>
      <c r="D17" s="472" t="s">
        <v>746</v>
      </c>
      <c r="E17" s="471"/>
      <c r="F17" s="471"/>
      <c r="G17" s="471"/>
      <c r="H17" s="471"/>
      <c r="I17" s="471"/>
      <c r="J17" s="471"/>
      <c r="K17" s="471"/>
      <c r="L17" s="471"/>
      <c r="M17" s="471"/>
      <c r="N17" s="471"/>
    </row>
    <row r="18" spans="1:14" s="473" customFormat="1" ht="39.75" customHeight="1">
      <c r="A18" s="471"/>
      <c r="B18" s="471"/>
      <c r="C18" s="476">
        <v>7</v>
      </c>
      <c r="D18" s="472" t="s">
        <v>747</v>
      </c>
      <c r="E18" s="471"/>
      <c r="F18" s="471"/>
      <c r="G18" s="471"/>
      <c r="H18" s="471"/>
      <c r="I18" s="471"/>
      <c r="J18" s="471"/>
      <c r="K18" s="471"/>
      <c r="L18" s="471"/>
      <c r="M18" s="471"/>
      <c r="N18" s="471"/>
    </row>
    <row r="19" spans="1:14" s="473" customFormat="1" ht="39.75" customHeight="1">
      <c r="A19" s="471"/>
      <c r="B19" s="471"/>
      <c r="C19" s="476">
        <v>8</v>
      </c>
      <c r="D19" s="472" t="s">
        <v>748</v>
      </c>
      <c r="E19" s="471"/>
      <c r="F19" s="471"/>
      <c r="G19" s="471"/>
      <c r="H19" s="471"/>
      <c r="I19" s="471"/>
      <c r="J19" s="471"/>
      <c r="K19" s="471"/>
      <c r="L19" s="471"/>
      <c r="M19" s="471"/>
      <c r="N19" s="471"/>
    </row>
    <row r="20" spans="1:14" s="473" customFormat="1" ht="39.75" customHeight="1">
      <c r="A20" s="471"/>
      <c r="B20" s="471"/>
      <c r="C20" s="476">
        <v>9</v>
      </c>
      <c r="D20" s="472" t="s">
        <v>749</v>
      </c>
      <c r="E20" s="471"/>
      <c r="F20" s="471"/>
      <c r="G20" s="471"/>
      <c r="H20" s="471"/>
      <c r="I20" s="471"/>
      <c r="J20" s="471"/>
      <c r="K20" s="471"/>
      <c r="L20" s="471"/>
      <c r="M20" s="471"/>
      <c r="N20" s="471"/>
    </row>
    <row r="21" spans="1:14" s="473" customFormat="1" ht="39.75" customHeight="1">
      <c r="A21" s="471"/>
      <c r="B21" s="471"/>
      <c r="C21" s="476">
        <v>10</v>
      </c>
      <c r="D21" s="472" t="s">
        <v>750</v>
      </c>
      <c r="E21" s="471"/>
      <c r="F21" s="471"/>
      <c r="G21" s="471"/>
      <c r="H21" s="471"/>
      <c r="I21" s="471"/>
      <c r="J21" s="471"/>
      <c r="K21" s="471"/>
      <c r="L21" s="471"/>
      <c r="M21" s="471"/>
      <c r="N21" s="471"/>
    </row>
    <row r="22" spans="1:14" s="473" customFormat="1" ht="39.75" customHeight="1">
      <c r="A22" s="471"/>
      <c r="B22" s="471"/>
      <c r="C22" s="476">
        <v>11</v>
      </c>
      <c r="D22" s="472" t="s">
        <v>751</v>
      </c>
      <c r="E22" s="471"/>
      <c r="F22" s="471"/>
      <c r="G22" s="471"/>
      <c r="H22" s="471"/>
      <c r="I22" s="471"/>
      <c r="J22" s="471"/>
      <c r="K22" s="471"/>
      <c r="L22" s="471"/>
      <c r="M22" s="471"/>
      <c r="N22" s="471"/>
    </row>
    <row r="23" spans="1:14" s="473" customFormat="1" ht="39.75" customHeight="1">
      <c r="A23" s="471"/>
      <c r="B23" s="471"/>
      <c r="C23" s="476">
        <v>12</v>
      </c>
      <c r="D23" s="472" t="s">
        <v>752</v>
      </c>
      <c r="E23" s="471"/>
      <c r="F23" s="471"/>
      <c r="G23" s="471"/>
      <c r="H23" s="471"/>
      <c r="I23" s="471"/>
      <c r="J23" s="471"/>
      <c r="K23" s="471"/>
      <c r="L23" s="471"/>
      <c r="M23" s="471"/>
      <c r="N23" s="471"/>
    </row>
    <row r="24" spans="1:14" s="473" customFormat="1" ht="39.75" customHeight="1">
      <c r="A24" s="471"/>
      <c r="B24" s="471"/>
      <c r="C24" s="476">
        <v>13</v>
      </c>
      <c r="D24" s="472" t="s">
        <v>753</v>
      </c>
      <c r="E24" s="471"/>
      <c r="F24" s="471"/>
      <c r="G24" s="471"/>
      <c r="H24" s="471"/>
      <c r="I24" s="471"/>
      <c r="J24" s="471"/>
      <c r="K24" s="471"/>
      <c r="L24" s="471"/>
      <c r="M24" s="471"/>
      <c r="N24" s="471"/>
    </row>
    <row r="25" spans="1:14" s="473" customFormat="1" ht="39.75" customHeight="1">
      <c r="A25" s="471"/>
      <c r="B25" s="471"/>
      <c r="C25" s="476">
        <v>14</v>
      </c>
      <c r="D25" s="472" t="s">
        <v>754</v>
      </c>
      <c r="E25" s="471"/>
      <c r="F25" s="471"/>
      <c r="G25" s="471"/>
      <c r="H25" s="471"/>
      <c r="I25" s="471"/>
      <c r="J25" s="471"/>
      <c r="K25" s="471"/>
      <c r="L25" s="471"/>
      <c r="M25" s="471"/>
      <c r="N25" s="471"/>
    </row>
    <row r="26" spans="1:14" s="473" customFormat="1" ht="39.75" customHeight="1">
      <c r="A26" s="471"/>
      <c r="B26" s="471"/>
      <c r="C26" s="476">
        <v>15</v>
      </c>
      <c r="D26" s="472" t="s">
        <v>780</v>
      </c>
      <c r="E26" s="471"/>
      <c r="F26" s="471"/>
      <c r="G26" s="471"/>
      <c r="H26" s="471"/>
      <c r="I26" s="471"/>
      <c r="J26" s="471"/>
      <c r="K26" s="471"/>
      <c r="L26" s="471"/>
      <c r="M26" s="471"/>
      <c r="N26" s="471"/>
    </row>
    <row r="27" spans="1:14" s="473" customFormat="1" ht="39.75" customHeight="1">
      <c r="A27" s="471"/>
      <c r="B27" s="471"/>
      <c r="C27" s="476">
        <v>16</v>
      </c>
      <c r="D27" s="472" t="s">
        <v>755</v>
      </c>
      <c r="E27" s="471"/>
      <c r="F27" s="471"/>
      <c r="G27" s="471"/>
      <c r="H27" s="471"/>
      <c r="I27" s="471"/>
      <c r="J27" s="471"/>
      <c r="K27" s="471"/>
      <c r="L27" s="471"/>
      <c r="M27" s="471"/>
      <c r="N27" s="471"/>
    </row>
    <row r="28" spans="1:14" s="473" customFormat="1" ht="39.75" customHeight="1">
      <c r="A28" s="471"/>
      <c r="B28" s="471"/>
      <c r="C28" s="476">
        <v>17</v>
      </c>
      <c r="D28" s="472" t="s">
        <v>756</v>
      </c>
      <c r="E28" s="471"/>
      <c r="F28" s="471"/>
      <c r="G28" s="471"/>
      <c r="H28" s="471"/>
      <c r="I28" s="471"/>
      <c r="J28" s="471"/>
      <c r="K28" s="471"/>
      <c r="L28" s="471"/>
      <c r="M28" s="471"/>
      <c r="N28" s="471"/>
    </row>
    <row r="29" spans="1:14" s="473" customFormat="1" ht="39.75" customHeight="1">
      <c r="A29" s="471"/>
      <c r="B29" s="471"/>
      <c r="C29" s="476">
        <v>18</v>
      </c>
      <c r="D29" s="472" t="s">
        <v>757</v>
      </c>
      <c r="E29" s="471"/>
      <c r="F29" s="471"/>
      <c r="G29" s="471"/>
      <c r="H29" s="471"/>
      <c r="I29" s="471"/>
      <c r="J29" s="471"/>
      <c r="K29" s="471"/>
      <c r="L29" s="471"/>
      <c r="M29" s="471"/>
      <c r="N29" s="471"/>
    </row>
    <row r="30" spans="1:14" s="473" customFormat="1" ht="39.75" customHeight="1">
      <c r="A30" s="471"/>
      <c r="B30" s="471"/>
      <c r="C30" s="476">
        <v>19</v>
      </c>
      <c r="D30" s="472" t="s">
        <v>758</v>
      </c>
      <c r="E30" s="471"/>
      <c r="F30" s="471"/>
      <c r="G30" s="471"/>
      <c r="H30" s="471"/>
      <c r="I30" s="471"/>
      <c r="J30" s="471"/>
      <c r="K30" s="471"/>
      <c r="L30" s="471"/>
      <c r="M30" s="471"/>
      <c r="N30" s="471"/>
    </row>
    <row r="31" spans="1:14" s="473" customFormat="1" ht="39.75" customHeight="1">
      <c r="A31" s="471"/>
      <c r="B31" s="471"/>
      <c r="C31" s="476">
        <v>20</v>
      </c>
      <c r="D31" s="472" t="s">
        <v>759</v>
      </c>
      <c r="E31" s="471"/>
      <c r="F31" s="471"/>
      <c r="G31" s="471"/>
      <c r="H31" s="471"/>
      <c r="I31" s="471"/>
      <c r="J31" s="471"/>
      <c r="K31" s="471"/>
      <c r="L31" s="471"/>
      <c r="M31" s="471"/>
      <c r="N31" s="471"/>
    </row>
    <row r="32" spans="1:14" s="473" customFormat="1" ht="39.75" customHeight="1">
      <c r="A32" s="471"/>
      <c r="B32" s="471"/>
      <c r="C32" s="476">
        <v>21</v>
      </c>
      <c r="D32" s="472" t="s">
        <v>760</v>
      </c>
      <c r="E32" s="471"/>
      <c r="F32" s="471"/>
      <c r="G32" s="471"/>
      <c r="H32" s="471"/>
      <c r="I32" s="471"/>
      <c r="J32" s="471"/>
      <c r="K32" s="471"/>
      <c r="L32" s="471"/>
      <c r="M32" s="471"/>
      <c r="N32" s="471"/>
    </row>
    <row r="33" spans="1:14" s="473" customFormat="1" ht="39.75" customHeight="1">
      <c r="A33" s="471"/>
      <c r="B33" s="471"/>
      <c r="C33" s="476">
        <v>22</v>
      </c>
      <c r="D33" s="472" t="s">
        <v>761</v>
      </c>
      <c r="E33" s="471"/>
      <c r="F33" s="471"/>
      <c r="G33" s="471"/>
      <c r="H33" s="471"/>
      <c r="I33" s="471"/>
      <c r="J33" s="471"/>
      <c r="K33" s="471"/>
      <c r="L33" s="471"/>
      <c r="M33" s="471"/>
      <c r="N33" s="471"/>
    </row>
    <row r="34" spans="1:14" s="473" customFormat="1" ht="39.75" customHeight="1">
      <c r="A34" s="471"/>
      <c r="B34" s="471"/>
      <c r="C34" s="476">
        <v>23</v>
      </c>
      <c r="D34" s="472" t="s">
        <v>762</v>
      </c>
      <c r="E34" s="471"/>
      <c r="F34" s="471"/>
      <c r="G34" s="471"/>
      <c r="H34" s="471"/>
      <c r="I34" s="471"/>
      <c r="J34" s="471"/>
      <c r="K34" s="471"/>
      <c r="L34" s="471"/>
      <c r="M34" s="471"/>
      <c r="N34" s="471"/>
    </row>
    <row r="35" spans="1:14" s="473" customFormat="1" ht="39.75" customHeight="1">
      <c r="A35" s="471"/>
      <c r="B35" s="471"/>
      <c r="C35" s="476">
        <v>24</v>
      </c>
      <c r="D35" s="472" t="s">
        <v>763</v>
      </c>
      <c r="E35" s="471"/>
      <c r="F35" s="471"/>
      <c r="G35" s="471"/>
      <c r="H35" s="471"/>
      <c r="I35" s="471"/>
      <c r="J35" s="471"/>
      <c r="K35" s="471"/>
      <c r="L35" s="471"/>
      <c r="M35" s="471"/>
      <c r="N35" s="471"/>
    </row>
    <row r="36" spans="1:14" s="473" customFormat="1" ht="39.75" customHeight="1">
      <c r="A36" s="471"/>
      <c r="B36" s="471"/>
      <c r="C36" s="476">
        <v>25</v>
      </c>
      <c r="D36" s="472" t="s">
        <v>764</v>
      </c>
      <c r="E36" s="471"/>
      <c r="F36" s="471"/>
      <c r="G36" s="471"/>
      <c r="H36" s="471"/>
      <c r="I36" s="471"/>
      <c r="J36" s="471"/>
      <c r="K36" s="471"/>
      <c r="L36" s="471"/>
      <c r="M36" s="471"/>
      <c r="N36" s="471"/>
    </row>
    <row r="37" spans="1:14" s="473" customFormat="1" ht="39.75" customHeight="1">
      <c r="A37" s="471"/>
      <c r="B37" s="471"/>
      <c r="C37" s="476">
        <v>26</v>
      </c>
      <c r="D37" s="472" t="s">
        <v>765</v>
      </c>
      <c r="E37" s="471"/>
      <c r="F37" s="471"/>
      <c r="G37" s="471"/>
      <c r="H37" s="471"/>
      <c r="I37" s="471"/>
      <c r="J37" s="471"/>
      <c r="K37" s="471"/>
      <c r="L37" s="471"/>
      <c r="M37" s="471"/>
      <c r="N37" s="471"/>
    </row>
    <row r="38" spans="1:14" s="473" customFormat="1" ht="39.75" customHeight="1">
      <c r="A38" s="471"/>
      <c r="B38" s="471"/>
      <c r="C38" s="476">
        <v>27</v>
      </c>
      <c r="D38" s="472" t="s">
        <v>766</v>
      </c>
      <c r="E38" s="471"/>
      <c r="F38" s="471"/>
      <c r="G38" s="471"/>
      <c r="H38" s="471"/>
      <c r="I38" s="471"/>
      <c r="J38" s="471"/>
      <c r="K38" s="471"/>
      <c r="L38" s="471"/>
      <c r="M38" s="471"/>
      <c r="N38" s="471"/>
    </row>
    <row r="39" spans="1:14" s="473" customFormat="1" ht="57" customHeight="1" thickBot="1">
      <c r="A39" s="471"/>
      <c r="B39" s="471"/>
      <c r="C39" s="477">
        <v>28</v>
      </c>
      <c r="D39" s="474" t="s">
        <v>767</v>
      </c>
      <c r="E39" s="471"/>
      <c r="F39" s="471"/>
      <c r="G39" s="471"/>
      <c r="H39" s="471"/>
      <c r="I39" s="471"/>
      <c r="J39" s="471"/>
      <c r="K39" s="471"/>
      <c r="L39" s="471"/>
      <c r="M39" s="471"/>
      <c r="N39" s="471"/>
    </row>
  </sheetData>
  <mergeCells count="6">
    <mergeCell ref="C11:D11"/>
    <mergeCell ref="C2:D2"/>
    <mergeCell ref="C3:D3"/>
    <mergeCell ref="C4:D4"/>
    <mergeCell ref="C5:D9"/>
    <mergeCell ref="C10:D10"/>
  </mergeCells>
  <hyperlinks>
    <hyperlink ref="D39" location="'Inter-Arab FDI-by  Source'!A1" display="الدول العربية المستثمرة في المشاريع البينية خلال عام 2021/Arab countries as source of Arab projects -year 2021" xr:uid="{470D2FD6-DE8E-47F7-AE90-D7EE271004DC}"/>
    <hyperlink ref="D38" location="'Inter-Arab FDI-by  Destination'!A1" display="الدول العربية المستقبلة  للمشاريع العربية خلال عام 2021/Arab countries as destination to Arab projects -year  2021" xr:uid="{FE1DCD4F-1FAD-41AB-873F-96DFF310B880}"/>
    <hyperlink ref="D37" location="'Inter-Arab FDI-by  Sector'!A1" display="أهم القطاعات المستقبلة للمشاريع  العربية البينية خلال عام 2021/Sectoral distribution of FDI inter- Arab projects -year 2021" xr:uid="{F8A2DC92-EC7E-4BF8-9BAE-280ABE261FC0}"/>
    <hyperlink ref="D36" location="'Inter-Arab FDI-Monthly'!A1" display=" التطور الشهري للمشاريع  العربية البينية  لعام 2021/ Inter-Arab FDI projects by month- 2021" xr:uid="{6797C99E-5219-4131-BF91-AE663E6110D7}"/>
    <hyperlink ref="D35" location="'Inter-Arab 2003-2021'!A1" display="التطور السنوي للاستثمارات العربية البينية  للفترة 2003-2021/Inter-Arab FDI projects for 2003-2021" xr:uid="{1E4D4169-1B82-4216-AB8A-2A6981AFCA7F}"/>
    <hyperlink ref="D34" location="'Arab FDI- signals'!A1" display="إشارات الاستثمار في الدول العربية خلال الربع الأول من عام 2022/Investment signals in Arab countries  Q1 2023" xr:uid="{13B91C91-0F78-4C25-919B-8751C072434D}"/>
    <hyperlink ref="D33" location="'Arab-FDI projects-Activities'!A1" display="أهم الأنشطة المستقبلة للمشاريع الأجنبية في المنطقة العربية لعام 2021/Most important activities  receiving FD in Arab countries in  2021" xr:uid="{ACB8C7A1-46E4-48BF-BC01-6D75FF5B2646}"/>
    <hyperlink ref="D32" location="'Arab-FDI Sectors by job created'!A1" display="أهم القطاعات المستقبلة للمشاريع الأجنبية في الدول العربية لعام 2021 وفقاً لعدد الوظائف الجديدة/Most important sectors receiving FDI  in Arab countries according to jobs created in 2021" xr:uid="{FA918B91-82B7-4660-89BE-F47212C7E256}"/>
    <hyperlink ref="D31" location="'Arab-FDI-Sectors by Capex'!A1" display="أهم القطاعات المستقبلة للمشاريع الأجنبية في الدول العربية لعام 2021 وفقا للتكلفة الاستثمارية/Top 10 sectors receiving FDI in Arab countries according to Capex- 2021" xr:uid="{A3DC9F6B-F8BF-437F-9816-0C271BBA39CC}"/>
    <hyperlink ref="D30" location="'Arab-FDI-Sectors by nbr of proj'!A1" display="أهم القطاعات المستقبلة للمشاريع الأجنبية في الدول العربية لعام 2021 وفقاً لعدد لمشاريع/Top 10 sectors receiving FDI in Arab countries according to number of projects-  2021" xr:uid="{95BA5AFA-F65B-4688-B75D-C6D5DA80DF75}"/>
    <hyperlink ref="D29" location="'Arab-FDI projects-Sectors'!A1" display="أهم القطاعات المستقبلة للمشاريع الأجنبية في الدول العربية لعام 2021/Most important sectors receiving FD in Arab countries in 2021" xr:uid="{DE4A95AC-A4DE-47E6-BD47-6034A11D9165}"/>
    <hyperlink ref="D28" location="'Arab-FDI projects-Cities'!A1" display="أهم المدن العربية المستقبلة للمشاريع الأجنبية  لعام 2021/Most important Arab cities receiving FDI - 2021" xr:uid="{3590F2D7-DAC0-4474-B82F-2033408BB04A}"/>
    <hyperlink ref="D27" location="'Arab-FDI Des by Jobs created '!A1" display="الدول العربية المستقبلة للمشاريع الأجنبية خلال عام 2021 وفقا لعدد الوظائف الجديدة/Arab countries receiving FDI according to jobs created-2021" xr:uid="{D4ADCE7D-DBBA-4C2C-A3C5-C8375843027D}"/>
    <hyperlink ref="D26" location="'Arab-FDI Des by Capex '!A1" display="الدول العربية المستقبلة للمشاريع الأجنبية خلال عام 2021 وفقا لعدد التكلفة الاستثمارية/ Arab countries receiving FDI according to Capex-2021" xr:uid="{1040FA11-013D-4E88-AC70-6790E24B5382}"/>
    <hyperlink ref="D25" location="'Arab-FDI Des by nbr of project '!A1" display="'Arab-FDI Des by nbr of project '!A1" xr:uid="{B2D5A76B-2AF0-472A-A154-05E53C47852E}"/>
    <hyperlink ref="D24" location="'Arab-FDI projects-destinations'!A1" display="مشاريع الاستثمار الأجنبي المباشر الجديدة موزعة على الدول العربية  لعام 2021/New FDI projects distributed among Arab countries-year 2021" xr:uid="{992FB9E8-C533-4558-B777-64E13BB46F16}"/>
    <hyperlink ref="D23" location="'Most project into Arab (capex)'!A1" display="أهم المشاريع الأجنبية في الدول العربية لعام 2021 وفق التكلفة الاستثمارية/The most important foreign projects in  Arab countries according to Capex, 2021" xr:uid="{431A4C17-8486-4804-8A0A-10C69AC6F52F}"/>
    <hyperlink ref="D22" location="'Arab-FDI companies by Jobs'!A1" display="أهم الشركات الأجنبية المستثمرة  في الدول العربية خلال عام 2021 وفقا لعدد الوظائف الجديدة /Most important foreign companies investing in Arab countries by jobs created-2021" xr:uid="{2DA8A445-677D-46DD-BD2E-96B9EDF4C878}"/>
    <hyperlink ref="D21" location="'Arab-FDI companies by Capex'!A1" display="أهم الشركات الأجنبية المستثمرة  في الدول العربية خلال عام 2021 وفقا للتكلفة الاستثمارية / Most important foreign companies investing in Arab countries by Capex-2021" xr:uid="{CBE706D1-2A51-4698-B15E-40C42ECFFB32}"/>
    <hyperlink ref="D20" location="'Arab-FDI companies by nbr of pr'!A1" display="أهم الشركات الأجنبية المستثمرة  في الدول العربية خلال عام 2021 وفقا لعدد المشاريع /Most important foreign companies investing in Arab countries by number of projects-2021" xr:uid="{6878DE65-92C0-4E7A-A791-31ED618BDD1B}"/>
    <hyperlink ref="D19" location="'Arab-FDI projects-companies'!A1" display="أهم الشركات الأجنبية المستثمرة  في الدول العربية خلال عام 2021/The most important foreign companies investing in Arab countries-2021" xr:uid="{0DFB4526-9A3A-4FF4-BB7A-7C605E94AD7F}"/>
    <hyperlink ref="D18" location="'Arab-FDI-source by job created '!A1" display="أهم الدول المستثمرة في المنطقة العربية خلال عام 2021 وفقاً لعدد الوظائف الجديدة /Top 10 investing countries  into Arab region by jobs created - year 2021" xr:uid="{C1AC8C35-ED83-4450-A6E7-A2D3D709F291}"/>
    <hyperlink ref="D17" location="'Arab-FDI -source  by Capex '!A1" display="أهم الدول المستثمرة في المنطقة العربية خلال عام 2021 وفقاً للتكلفة الاستثمارية (بالمليون دولار)/Top 10 investing countries  into Arab region by Capex  - yaer 2021 (USD m)" xr:uid="{82DCA93D-5FB6-4B7F-BFAF-DF0A8F9E973E}"/>
    <hyperlink ref="D16" location="'Arab-FDI -source by nbr of proj'!A1" display="أهم الدول المستثمرة في المنطقة العربية خلال عام 2021 وفقاً لعدد المشاريع/Top 10 investing countries  into Arab region  by number of projects - year 2021" xr:uid="{A41ECD99-5004-4293-84E7-42BCB22781A6}"/>
    <hyperlink ref="D15" location="'Arab-FDI projects-source'!A1" display="أهم الدول المستثمرة في المنطقة العربية خلال عام 2021/The most important investing countries in the Arab region during 2021" xr:uid="{B533AB1E-FBD4-465F-8EC4-EBDE646F4273}"/>
    <hyperlink ref="D14" location="'Arab-FDI projects-source REGION'!A1" display="أهم الأقاليم المستثمرة في المنطقة العربية خلال عام 2021/The most important regions investing in Arab countries  during 2021" xr:uid="{CA741470-E25E-4F06-815B-6A2CCE526542}"/>
    <hyperlink ref="D13" location="'Monthly evolution 2021'!A1" display=" التطور الشهري لمشاريع الاستثمار الأجنبي المباشر  في الدول العربية خلال عام 2021 /Monthly evolution of  FDI projects into Arab countries during 2021" xr:uid="{076A5B14-01B3-4BD7-8D44-936E89990391}"/>
    <hyperlink ref="D12" location="'Arab-FDI projects- 2003-2021'!A1" display=" التطور السنوي لمشاريع الاستثمار الأجنبي المباشر في الدول العربية للفترة 2003-2021 /Evolution of FDI projects into Arab countries  from 2003 to 2021" xr:uid="{14513A0E-10F9-4A9D-BD63-FB3F94DDBE85}"/>
  </hyperlinks>
  <printOptions horizontalCentered="1" verticalCentered="1"/>
  <pageMargins left="0.25" right="0.25" top="0.75" bottom="0.75" header="0.3" footer="0.3"/>
  <pageSetup paperSize="9" scale="6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3C5AF-538B-4161-A358-04418A4BC478}">
  <sheetPr>
    <tabColor rgb="FF92D050"/>
  </sheetPr>
  <dimension ref="A1:O57"/>
  <sheetViews>
    <sheetView zoomScale="82" zoomScaleNormal="82" workbookViewId="0">
      <selection sqref="A1:I25"/>
    </sheetView>
  </sheetViews>
  <sheetFormatPr defaultColWidth="9.140625" defaultRowHeight="15"/>
  <cols>
    <col min="1" max="1" width="10" style="1" customWidth="1"/>
    <col min="2" max="2" width="30.140625" style="1" customWidth="1"/>
    <col min="3" max="7" width="12.28515625" style="1" customWidth="1"/>
    <col min="8" max="8" width="18.5703125" style="1" customWidth="1"/>
    <col min="9" max="9" width="9" style="1" customWidth="1"/>
    <col min="10" max="10" width="9.140625" style="1" customWidth="1"/>
    <col min="11" max="14" width="9.140625" style="1"/>
    <col min="15" max="15" width="18.140625" style="1" bestFit="1" customWidth="1"/>
    <col min="16" max="16" width="9.140625" style="1"/>
    <col min="17" max="17" width="10.28515625" style="1" bestFit="1" customWidth="1"/>
    <col min="18" max="18" width="12" style="1" bestFit="1" customWidth="1"/>
    <col min="19" max="19" width="10.140625" style="1" bestFit="1" customWidth="1"/>
    <col min="20" max="16384" width="9.140625" style="1"/>
  </cols>
  <sheetData>
    <row r="1" spans="1:15" ht="37.5" customHeight="1">
      <c r="A1" s="416" t="s">
        <v>548</v>
      </c>
      <c r="B1" s="417"/>
      <c r="C1" s="417"/>
      <c r="D1" s="417"/>
      <c r="E1" s="417"/>
      <c r="F1" s="417"/>
      <c r="G1" s="417"/>
      <c r="H1" s="417"/>
      <c r="I1" s="418"/>
    </row>
    <row r="2" spans="1:15" s="7" customFormat="1" ht="37.5" customHeight="1">
      <c r="A2" s="444" t="s">
        <v>677</v>
      </c>
      <c r="B2" s="445"/>
      <c r="C2" s="445"/>
      <c r="D2" s="445"/>
      <c r="E2" s="445"/>
      <c r="F2" s="445"/>
      <c r="G2" s="445"/>
      <c r="H2" s="445"/>
      <c r="I2" s="446"/>
    </row>
    <row r="3" spans="1:15" ht="93" customHeight="1">
      <c r="A3" s="281" t="s">
        <v>671</v>
      </c>
      <c r="B3" s="2" t="s">
        <v>295</v>
      </c>
      <c r="C3" s="2" t="s">
        <v>689</v>
      </c>
      <c r="D3" s="2" t="s">
        <v>706</v>
      </c>
      <c r="E3" s="2" t="s">
        <v>515</v>
      </c>
      <c r="F3" s="2" t="s">
        <v>676</v>
      </c>
      <c r="G3" s="2" t="s">
        <v>707</v>
      </c>
      <c r="H3" s="2" t="s">
        <v>30</v>
      </c>
      <c r="I3" s="282" t="s">
        <v>582</v>
      </c>
    </row>
    <row r="4" spans="1:15" ht="30.95" customHeight="1">
      <c r="A4" s="294">
        <v>1</v>
      </c>
      <c r="B4" s="114" t="s">
        <v>274</v>
      </c>
      <c r="C4" s="114">
        <v>200</v>
      </c>
      <c r="D4" s="96">
        <v>11392</v>
      </c>
      <c r="E4" s="96">
        <v>56</v>
      </c>
      <c r="F4" s="97">
        <v>4782.5</v>
      </c>
      <c r="G4" s="97">
        <v>23.9</v>
      </c>
      <c r="H4" s="114" t="s">
        <v>21</v>
      </c>
      <c r="I4" s="295">
        <v>1</v>
      </c>
      <c r="N4" s="362"/>
      <c r="O4" s="224" t="s">
        <v>770</v>
      </c>
    </row>
    <row r="5" spans="1:15" ht="40.5" customHeight="1">
      <c r="A5" s="296">
        <v>2</v>
      </c>
      <c r="B5" s="100" t="s">
        <v>275</v>
      </c>
      <c r="C5" s="115">
        <v>180</v>
      </c>
      <c r="D5" s="98">
        <v>5722</v>
      </c>
      <c r="E5" s="98">
        <v>31</v>
      </c>
      <c r="F5" s="99">
        <v>1300</v>
      </c>
      <c r="G5" s="99">
        <v>7.2</v>
      </c>
      <c r="H5" s="100" t="s">
        <v>258</v>
      </c>
      <c r="I5" s="297">
        <v>2</v>
      </c>
      <c r="N5" s="362"/>
      <c r="O5" s="225" t="s">
        <v>771</v>
      </c>
    </row>
    <row r="6" spans="1:15" ht="30.95" customHeight="1">
      <c r="A6" s="294">
        <v>3</v>
      </c>
      <c r="B6" s="114" t="s">
        <v>276</v>
      </c>
      <c r="C6" s="114">
        <v>65</v>
      </c>
      <c r="D6" s="96">
        <v>1671</v>
      </c>
      <c r="E6" s="96">
        <v>25</v>
      </c>
      <c r="F6" s="97">
        <v>589.4</v>
      </c>
      <c r="G6" s="97">
        <v>9.1</v>
      </c>
      <c r="H6" s="114" t="s">
        <v>24</v>
      </c>
      <c r="I6" s="295">
        <v>3</v>
      </c>
    </row>
    <row r="7" spans="1:15" ht="30.95" customHeight="1">
      <c r="A7" s="296">
        <v>4</v>
      </c>
      <c r="B7" s="100" t="s">
        <v>277</v>
      </c>
      <c r="C7" s="115">
        <v>53</v>
      </c>
      <c r="D7" s="98">
        <v>5776</v>
      </c>
      <c r="E7" s="98">
        <v>108</v>
      </c>
      <c r="F7" s="99">
        <v>2566.5</v>
      </c>
      <c r="G7" s="99">
        <v>48.4</v>
      </c>
      <c r="H7" s="100" t="s">
        <v>22</v>
      </c>
      <c r="I7" s="297">
        <v>4</v>
      </c>
    </row>
    <row r="8" spans="1:15" ht="30.95" customHeight="1">
      <c r="A8" s="294">
        <v>5</v>
      </c>
      <c r="B8" s="114" t="s">
        <v>278</v>
      </c>
      <c r="C8" s="114">
        <v>52</v>
      </c>
      <c r="D8" s="96">
        <v>2653</v>
      </c>
      <c r="E8" s="96">
        <v>51</v>
      </c>
      <c r="F8" s="97">
        <v>2020.6</v>
      </c>
      <c r="G8" s="97">
        <v>38.9</v>
      </c>
      <c r="H8" s="114" t="s">
        <v>23</v>
      </c>
      <c r="I8" s="295">
        <v>5</v>
      </c>
    </row>
    <row r="9" spans="1:15" ht="30.95" customHeight="1">
      <c r="A9" s="296">
        <v>6</v>
      </c>
      <c r="B9" s="100" t="s">
        <v>486</v>
      </c>
      <c r="C9" s="115">
        <v>41</v>
      </c>
      <c r="D9" s="98">
        <v>1062</v>
      </c>
      <c r="E9" s="98">
        <v>25</v>
      </c>
      <c r="F9" s="99">
        <v>174.9</v>
      </c>
      <c r="G9" s="99">
        <v>4.3</v>
      </c>
      <c r="H9" s="100" t="s">
        <v>259</v>
      </c>
      <c r="I9" s="297">
        <v>6</v>
      </c>
    </row>
    <row r="10" spans="1:15" ht="30.95" customHeight="1">
      <c r="A10" s="294">
        <v>7</v>
      </c>
      <c r="B10" s="114" t="s">
        <v>280</v>
      </c>
      <c r="C10" s="114">
        <v>37</v>
      </c>
      <c r="D10" s="96">
        <v>7285</v>
      </c>
      <c r="E10" s="96">
        <v>196</v>
      </c>
      <c r="F10" s="97">
        <v>4191.8</v>
      </c>
      <c r="G10" s="97">
        <v>113.3</v>
      </c>
      <c r="H10" s="114" t="s">
        <v>260</v>
      </c>
      <c r="I10" s="295">
        <v>7</v>
      </c>
    </row>
    <row r="11" spans="1:15" ht="30.95" customHeight="1">
      <c r="A11" s="296">
        <v>8</v>
      </c>
      <c r="B11" s="100" t="s">
        <v>284</v>
      </c>
      <c r="C11" s="115">
        <v>30</v>
      </c>
      <c r="D11" s="98">
        <v>4698</v>
      </c>
      <c r="E11" s="98">
        <v>156</v>
      </c>
      <c r="F11" s="99">
        <v>1635.6</v>
      </c>
      <c r="G11" s="99">
        <v>54.5</v>
      </c>
      <c r="H11" s="100" t="s">
        <v>261</v>
      </c>
      <c r="I11" s="297">
        <v>8</v>
      </c>
    </row>
    <row r="12" spans="1:15" ht="30.95" customHeight="1">
      <c r="A12" s="294">
        <v>9</v>
      </c>
      <c r="B12" s="114" t="s">
        <v>281</v>
      </c>
      <c r="C12" s="114">
        <v>24</v>
      </c>
      <c r="D12" s="96">
        <v>7534</v>
      </c>
      <c r="E12" s="96">
        <v>313</v>
      </c>
      <c r="F12" s="97">
        <v>892</v>
      </c>
      <c r="G12" s="97">
        <v>37.200000000000003</v>
      </c>
      <c r="H12" s="114" t="s">
        <v>262</v>
      </c>
      <c r="I12" s="295">
        <v>9</v>
      </c>
    </row>
    <row r="13" spans="1:15" ht="30.95" customHeight="1">
      <c r="A13" s="296">
        <v>10</v>
      </c>
      <c r="B13" s="100" t="s">
        <v>285</v>
      </c>
      <c r="C13" s="115">
        <v>24</v>
      </c>
      <c r="D13" s="98">
        <v>1377</v>
      </c>
      <c r="E13" s="98">
        <v>57</v>
      </c>
      <c r="F13" s="99">
        <v>234.4</v>
      </c>
      <c r="G13" s="99">
        <v>9.8000000000000007</v>
      </c>
      <c r="H13" s="100" t="s">
        <v>263</v>
      </c>
      <c r="I13" s="297">
        <v>10</v>
      </c>
    </row>
    <row r="14" spans="1:15" ht="30.95" customHeight="1">
      <c r="A14" s="294">
        <v>11</v>
      </c>
      <c r="B14" s="114" t="s">
        <v>282</v>
      </c>
      <c r="C14" s="114">
        <v>20</v>
      </c>
      <c r="D14" s="96">
        <v>3856</v>
      </c>
      <c r="E14" s="96">
        <v>192</v>
      </c>
      <c r="F14" s="97">
        <v>2085.4</v>
      </c>
      <c r="G14" s="97">
        <v>104.3</v>
      </c>
      <c r="H14" s="114" t="s">
        <v>264</v>
      </c>
      <c r="I14" s="295">
        <v>11</v>
      </c>
    </row>
    <row r="15" spans="1:15" ht="30.95" customHeight="1">
      <c r="A15" s="296">
        <v>12</v>
      </c>
      <c r="B15" s="100" t="s">
        <v>286</v>
      </c>
      <c r="C15" s="115">
        <v>16</v>
      </c>
      <c r="D15" s="98">
        <v>4692</v>
      </c>
      <c r="E15" s="98">
        <v>293</v>
      </c>
      <c r="F15" s="99">
        <v>5465.2</v>
      </c>
      <c r="G15" s="99">
        <v>341.6</v>
      </c>
      <c r="H15" s="100" t="s">
        <v>265</v>
      </c>
      <c r="I15" s="297">
        <v>12</v>
      </c>
    </row>
    <row r="16" spans="1:15" ht="30.95" customHeight="1">
      <c r="A16" s="294">
        <v>13</v>
      </c>
      <c r="B16" s="114" t="s">
        <v>283</v>
      </c>
      <c r="C16" s="114">
        <v>13</v>
      </c>
      <c r="D16" s="96">
        <v>786</v>
      </c>
      <c r="E16" s="96">
        <v>60</v>
      </c>
      <c r="F16" s="97">
        <v>3671.6</v>
      </c>
      <c r="G16" s="97">
        <v>282.39999999999998</v>
      </c>
      <c r="H16" s="114" t="s">
        <v>266</v>
      </c>
      <c r="I16" s="295">
        <v>13</v>
      </c>
    </row>
    <row r="17" spans="1:9" ht="30.95" customHeight="1">
      <c r="A17" s="296">
        <v>14</v>
      </c>
      <c r="B17" s="100" t="s">
        <v>287</v>
      </c>
      <c r="C17" s="115">
        <v>10</v>
      </c>
      <c r="D17" s="98">
        <v>1879</v>
      </c>
      <c r="E17" s="98">
        <v>187</v>
      </c>
      <c r="F17" s="99">
        <v>352.1</v>
      </c>
      <c r="G17" s="99">
        <v>35.200000000000003</v>
      </c>
      <c r="H17" s="100" t="s">
        <v>267</v>
      </c>
      <c r="I17" s="297">
        <v>14</v>
      </c>
    </row>
    <row r="18" spans="1:9" ht="30.95" customHeight="1">
      <c r="A18" s="294">
        <v>15</v>
      </c>
      <c r="B18" s="114" t="s">
        <v>288</v>
      </c>
      <c r="C18" s="114">
        <v>9</v>
      </c>
      <c r="D18" s="96">
        <v>219</v>
      </c>
      <c r="E18" s="96">
        <v>24</v>
      </c>
      <c r="F18" s="97">
        <v>101.6</v>
      </c>
      <c r="G18" s="97">
        <v>11.3</v>
      </c>
      <c r="H18" s="114" t="s">
        <v>268</v>
      </c>
      <c r="I18" s="295">
        <v>15</v>
      </c>
    </row>
    <row r="19" spans="1:9" ht="30.95" customHeight="1">
      <c r="A19" s="296">
        <v>16</v>
      </c>
      <c r="B19" s="100" t="s">
        <v>289</v>
      </c>
      <c r="C19" s="115">
        <v>9</v>
      </c>
      <c r="D19" s="98">
        <v>1458</v>
      </c>
      <c r="E19" s="98">
        <v>162</v>
      </c>
      <c r="F19" s="99">
        <v>238.4</v>
      </c>
      <c r="G19" s="99">
        <v>26.5</v>
      </c>
      <c r="H19" s="100" t="s">
        <v>28</v>
      </c>
      <c r="I19" s="297">
        <v>16</v>
      </c>
    </row>
    <row r="20" spans="1:9" ht="30.95" customHeight="1">
      <c r="A20" s="294">
        <v>17</v>
      </c>
      <c r="B20" s="114" t="s">
        <v>290</v>
      </c>
      <c r="C20" s="114">
        <v>8</v>
      </c>
      <c r="D20" s="96">
        <v>639</v>
      </c>
      <c r="E20" s="96">
        <v>79</v>
      </c>
      <c r="F20" s="97">
        <v>773.1</v>
      </c>
      <c r="G20" s="97">
        <v>96.6</v>
      </c>
      <c r="H20" s="114" t="s">
        <v>269</v>
      </c>
      <c r="I20" s="295">
        <v>17</v>
      </c>
    </row>
    <row r="21" spans="1:9" ht="30.95" customHeight="1">
      <c r="A21" s="296">
        <v>18</v>
      </c>
      <c r="B21" s="100" t="s">
        <v>291</v>
      </c>
      <c r="C21" s="115">
        <v>8</v>
      </c>
      <c r="D21" s="98">
        <v>1019</v>
      </c>
      <c r="E21" s="98">
        <v>127</v>
      </c>
      <c r="F21" s="99">
        <v>233</v>
      </c>
      <c r="G21" s="99">
        <v>29.1</v>
      </c>
      <c r="H21" s="100" t="s">
        <v>270</v>
      </c>
      <c r="I21" s="297">
        <v>18</v>
      </c>
    </row>
    <row r="22" spans="1:9" ht="30.95" customHeight="1">
      <c r="A22" s="294">
        <v>19</v>
      </c>
      <c r="B22" s="114" t="s">
        <v>292</v>
      </c>
      <c r="C22" s="114">
        <v>7</v>
      </c>
      <c r="D22" s="96">
        <v>309</v>
      </c>
      <c r="E22" s="96">
        <v>44</v>
      </c>
      <c r="F22" s="97">
        <v>47</v>
      </c>
      <c r="G22" s="97">
        <v>6.7</v>
      </c>
      <c r="H22" s="114" t="s">
        <v>271</v>
      </c>
      <c r="I22" s="295">
        <v>19</v>
      </c>
    </row>
    <row r="23" spans="1:9" ht="30.95" customHeight="1">
      <c r="A23" s="296">
        <v>20</v>
      </c>
      <c r="B23" s="100" t="s">
        <v>293</v>
      </c>
      <c r="C23" s="115">
        <v>7</v>
      </c>
      <c r="D23" s="98">
        <v>500</v>
      </c>
      <c r="E23" s="98">
        <v>71</v>
      </c>
      <c r="F23" s="99">
        <v>110.7</v>
      </c>
      <c r="G23" s="99">
        <v>15.8</v>
      </c>
      <c r="H23" s="100" t="s">
        <v>272</v>
      </c>
      <c r="I23" s="297">
        <v>20</v>
      </c>
    </row>
    <row r="24" spans="1:9" ht="30.95" customHeight="1">
      <c r="A24" s="298"/>
      <c r="B24" s="114" t="s">
        <v>294</v>
      </c>
      <c r="C24" s="114">
        <v>49</v>
      </c>
      <c r="D24" s="96">
        <v>10968</v>
      </c>
      <c r="E24" s="96">
        <v>223.83673469387756</v>
      </c>
      <c r="F24" s="97">
        <v>1322.8999999999978</v>
      </c>
      <c r="G24" s="96">
        <v>26.997959183673427</v>
      </c>
      <c r="H24" s="114" t="s">
        <v>273</v>
      </c>
      <c r="I24" s="299"/>
    </row>
    <row r="25" spans="1:9" ht="30.95" customHeight="1">
      <c r="A25" s="406" t="s">
        <v>531</v>
      </c>
      <c r="B25" s="407"/>
      <c r="C25" s="300">
        <v>862</v>
      </c>
      <c r="D25" s="300">
        <v>75495</v>
      </c>
      <c r="E25" s="272">
        <f>D25/C25</f>
        <v>87.581206496519727</v>
      </c>
      <c r="F25" s="272">
        <v>32788.699999999997</v>
      </c>
      <c r="G25" s="274">
        <f>F25/C25</f>
        <v>38.037935034802778</v>
      </c>
      <c r="H25" s="407" t="s">
        <v>532</v>
      </c>
      <c r="I25" s="419"/>
    </row>
    <row r="26" spans="1:9">
      <c r="A26" s="4" t="s">
        <v>33</v>
      </c>
      <c r="C26" s="61"/>
      <c r="D26" s="61"/>
      <c r="E26" s="61"/>
      <c r="F26" s="61"/>
      <c r="I26" s="4" t="s">
        <v>34</v>
      </c>
    </row>
    <row r="27" spans="1:9">
      <c r="C27" s="33"/>
      <c r="D27" s="33"/>
      <c r="E27" s="33"/>
      <c r="F27" s="33"/>
    </row>
    <row r="28" spans="1:9">
      <c r="F28" s="33"/>
    </row>
    <row r="29" spans="1:9">
      <c r="C29" s="33"/>
      <c r="D29" s="33"/>
    </row>
    <row r="30" spans="1:9" ht="23.25">
      <c r="B30" s="200"/>
      <c r="C30" s="200"/>
      <c r="D30" s="200"/>
      <c r="F30" s="36"/>
    </row>
    <row r="31" spans="1:9" ht="37.5" customHeight="1">
      <c r="B31" s="210" t="s">
        <v>550</v>
      </c>
      <c r="C31" s="211">
        <f>C4/$C$25</f>
        <v>0.23201856148491878</v>
      </c>
      <c r="D31" s="200"/>
    </row>
    <row r="32" spans="1:9" ht="37.5" customHeight="1">
      <c r="B32" s="210" t="s">
        <v>551</v>
      </c>
      <c r="C32" s="211">
        <f t="shared" ref="C32:C36" si="0">C5/$C$25</f>
        <v>0.20881670533642691</v>
      </c>
      <c r="D32" s="200"/>
    </row>
    <row r="33" spans="2:5" ht="37.5" customHeight="1">
      <c r="B33" s="210" t="s">
        <v>552</v>
      </c>
      <c r="C33" s="211">
        <f t="shared" si="0"/>
        <v>7.5406032482598612E-2</v>
      </c>
      <c r="D33" s="200"/>
    </row>
    <row r="34" spans="2:5" ht="37.5" customHeight="1">
      <c r="B34" s="210" t="s">
        <v>553</v>
      </c>
      <c r="C34" s="211">
        <f t="shared" si="0"/>
        <v>6.1484918793503478E-2</v>
      </c>
      <c r="D34" s="200"/>
    </row>
    <row r="35" spans="2:5" ht="37.5" customHeight="1">
      <c r="B35" s="210" t="s">
        <v>554</v>
      </c>
      <c r="C35" s="211">
        <f t="shared" si="0"/>
        <v>6.0324825986078884E-2</v>
      </c>
      <c r="D35" s="200"/>
    </row>
    <row r="36" spans="2:5" ht="37.5" customHeight="1">
      <c r="B36" s="210" t="s">
        <v>555</v>
      </c>
      <c r="C36" s="211">
        <f t="shared" si="0"/>
        <v>4.7563805104408351E-2</v>
      </c>
      <c r="D36" s="200"/>
    </row>
    <row r="37" spans="2:5" ht="37.5" customHeight="1">
      <c r="B37" s="210" t="s">
        <v>739</v>
      </c>
      <c r="C37" s="211">
        <v>0.31</v>
      </c>
      <c r="D37" s="202"/>
    </row>
    <row r="38" spans="2:5" ht="37.5" customHeight="1">
      <c r="B38" s="210"/>
      <c r="C38" s="213"/>
      <c r="D38" s="200"/>
      <c r="E38" s="60"/>
    </row>
    <row r="39" spans="2:5" ht="37.5" customHeight="1">
      <c r="B39" s="212"/>
      <c r="C39" s="211"/>
      <c r="D39" s="200"/>
    </row>
    <row r="40" spans="2:5" ht="37.5" customHeight="1">
      <c r="B40" s="210"/>
      <c r="C40" s="211"/>
      <c r="D40" s="200"/>
    </row>
    <row r="41" spans="2:5" ht="37.5" customHeight="1">
      <c r="B41" s="213"/>
      <c r="C41" s="214"/>
      <c r="D41" s="200"/>
    </row>
    <row r="42" spans="2:5">
      <c r="B42" s="200"/>
      <c r="C42" s="202"/>
      <c r="D42" s="200"/>
    </row>
    <row r="56" spans="6:7">
      <c r="F56" s="30"/>
      <c r="G56" s="34"/>
    </row>
    <row r="57" spans="6:7">
      <c r="G57" s="34"/>
    </row>
  </sheetData>
  <sortState xmlns:xlrd2="http://schemas.microsoft.com/office/spreadsheetml/2017/richdata2" ref="F31:G51">
    <sortCondition descending="1" ref="G31:G51"/>
  </sortState>
  <mergeCells count="5">
    <mergeCell ref="A25:B25"/>
    <mergeCell ref="H25:I25"/>
    <mergeCell ref="A2:I2"/>
    <mergeCell ref="A1:I1"/>
    <mergeCell ref="N4:N5"/>
  </mergeCells>
  <printOptions horizontalCentered="1" verticalCentered="1"/>
  <pageMargins left="0" right="0" top="0" bottom="0" header="0" footer="0"/>
  <pageSetup paperSize="9" scale="74" orientation="portrait" r:id="rId1"/>
  <rowBreaks count="1" manualBreakCount="1">
    <brk id="26" max="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3AEA4-A68D-484C-8D87-2A5891BA566D}">
  <sheetPr>
    <tabColor rgb="FF92D050"/>
  </sheetPr>
  <dimension ref="A1:K19"/>
  <sheetViews>
    <sheetView zoomScaleNormal="100" workbookViewId="0">
      <selection sqref="A1:F15"/>
    </sheetView>
  </sheetViews>
  <sheetFormatPr defaultColWidth="9.140625" defaultRowHeight="15"/>
  <cols>
    <col min="1" max="1" width="7.5703125" style="1" customWidth="1"/>
    <col min="2" max="2" width="19.42578125" style="1" customWidth="1"/>
    <col min="3" max="4" width="13" style="1" customWidth="1"/>
    <col min="5" max="5" width="19.140625" style="1" customWidth="1"/>
    <col min="6" max="6" width="7.7109375" style="1" customWidth="1"/>
    <col min="7" max="10" width="9.140625" style="1"/>
    <col min="11" max="11" width="18.140625" style="1" bestFit="1" customWidth="1"/>
    <col min="12" max="12" width="8.85546875" style="1" bestFit="1" customWidth="1"/>
    <col min="13" max="16384" width="9.140625" style="1"/>
  </cols>
  <sheetData>
    <row r="1" spans="1:11" ht="42" customHeight="1">
      <c r="A1" s="371" t="s">
        <v>775</v>
      </c>
      <c r="B1" s="372"/>
      <c r="C1" s="372"/>
      <c r="D1" s="372"/>
      <c r="E1" s="372"/>
      <c r="F1" s="373"/>
    </row>
    <row r="2" spans="1:11" s="7" customFormat="1" ht="45" customHeight="1">
      <c r="A2" s="374" t="s">
        <v>678</v>
      </c>
      <c r="B2" s="375"/>
      <c r="C2" s="375"/>
      <c r="D2" s="375"/>
      <c r="E2" s="375"/>
      <c r="F2" s="376"/>
      <c r="G2" s="1"/>
      <c r="H2" s="1"/>
      <c r="I2" s="1"/>
      <c r="J2" s="1"/>
      <c r="K2" s="1"/>
    </row>
    <row r="3" spans="1:11" ht="45.75" customHeight="1">
      <c r="A3" s="163" t="s">
        <v>666</v>
      </c>
      <c r="B3" s="9" t="s">
        <v>297</v>
      </c>
      <c r="C3" s="9" t="s">
        <v>738</v>
      </c>
      <c r="D3" s="9" t="s">
        <v>547</v>
      </c>
      <c r="E3" s="9" t="s">
        <v>30</v>
      </c>
      <c r="F3" s="267" t="s">
        <v>296</v>
      </c>
    </row>
    <row r="4" spans="1:11" ht="23.25" customHeight="1">
      <c r="A4" s="149">
        <v>1</v>
      </c>
      <c r="B4" s="101" t="s">
        <v>274</v>
      </c>
      <c r="C4" s="101">
        <v>200</v>
      </c>
      <c r="D4" s="102">
        <f t="shared" ref="D4:D13" si="0">C4/$C$15</f>
        <v>0.23201856148491878</v>
      </c>
      <c r="E4" s="101" t="s">
        <v>21</v>
      </c>
      <c r="F4" s="150">
        <v>1</v>
      </c>
      <c r="H4" s="34"/>
      <c r="J4" s="362"/>
      <c r="K4" s="224" t="s">
        <v>770</v>
      </c>
    </row>
    <row r="5" spans="1:11" ht="34.15" customHeight="1">
      <c r="A5" s="151">
        <v>2</v>
      </c>
      <c r="B5" s="104" t="s">
        <v>275</v>
      </c>
      <c r="C5" s="103">
        <v>180</v>
      </c>
      <c r="D5" s="105">
        <f t="shared" si="0"/>
        <v>0.20881670533642691</v>
      </c>
      <c r="E5" s="104" t="s">
        <v>258</v>
      </c>
      <c r="F5" s="152">
        <v>2</v>
      </c>
      <c r="H5" s="34"/>
      <c r="J5" s="362"/>
      <c r="K5" s="225" t="s">
        <v>771</v>
      </c>
    </row>
    <row r="6" spans="1:11" ht="23.25" customHeight="1">
      <c r="A6" s="149">
        <v>3</v>
      </c>
      <c r="B6" s="101" t="s">
        <v>276</v>
      </c>
      <c r="C6" s="101">
        <v>65</v>
      </c>
      <c r="D6" s="102">
        <f t="shared" si="0"/>
        <v>7.5406032482598612E-2</v>
      </c>
      <c r="E6" s="101" t="s">
        <v>24</v>
      </c>
      <c r="F6" s="150">
        <v>3</v>
      </c>
      <c r="H6" s="34"/>
    </row>
    <row r="7" spans="1:11" ht="31.15" customHeight="1">
      <c r="A7" s="151">
        <v>4</v>
      </c>
      <c r="B7" s="104" t="s">
        <v>277</v>
      </c>
      <c r="C7" s="103">
        <v>53</v>
      </c>
      <c r="D7" s="105">
        <f t="shared" si="0"/>
        <v>6.1484918793503478E-2</v>
      </c>
      <c r="E7" s="104" t="s">
        <v>22</v>
      </c>
      <c r="F7" s="152">
        <v>4</v>
      </c>
      <c r="H7" s="34"/>
    </row>
    <row r="8" spans="1:11" ht="23.25" customHeight="1">
      <c r="A8" s="149">
        <v>5</v>
      </c>
      <c r="B8" s="101" t="s">
        <v>278</v>
      </c>
      <c r="C8" s="101">
        <v>52</v>
      </c>
      <c r="D8" s="102">
        <f t="shared" si="0"/>
        <v>6.0324825986078884E-2</v>
      </c>
      <c r="E8" s="101" t="s">
        <v>23</v>
      </c>
      <c r="F8" s="150">
        <v>5</v>
      </c>
      <c r="H8" s="34"/>
    </row>
    <row r="9" spans="1:11" ht="23.25" customHeight="1">
      <c r="A9" s="151">
        <v>6</v>
      </c>
      <c r="B9" s="104" t="s">
        <v>279</v>
      </c>
      <c r="C9" s="103">
        <v>41</v>
      </c>
      <c r="D9" s="105">
        <f t="shared" si="0"/>
        <v>4.7563805104408351E-2</v>
      </c>
      <c r="E9" s="104" t="s">
        <v>259</v>
      </c>
      <c r="F9" s="152">
        <v>6</v>
      </c>
      <c r="H9" s="34"/>
      <c r="K9" s="1" t="s">
        <v>556</v>
      </c>
    </row>
    <row r="10" spans="1:11" ht="23.25" customHeight="1">
      <c r="A10" s="149">
        <v>7</v>
      </c>
      <c r="B10" s="101" t="s">
        <v>280</v>
      </c>
      <c r="C10" s="101">
        <v>37</v>
      </c>
      <c r="D10" s="102">
        <f t="shared" si="0"/>
        <v>4.2923433874709975E-2</v>
      </c>
      <c r="E10" s="101" t="s">
        <v>260</v>
      </c>
      <c r="F10" s="150">
        <v>7</v>
      </c>
      <c r="H10" s="34"/>
    </row>
    <row r="11" spans="1:11" ht="23.25" customHeight="1">
      <c r="A11" s="151">
        <v>8</v>
      </c>
      <c r="B11" s="104" t="s">
        <v>284</v>
      </c>
      <c r="C11" s="103">
        <v>30</v>
      </c>
      <c r="D11" s="105">
        <f t="shared" si="0"/>
        <v>3.4802784222737818E-2</v>
      </c>
      <c r="E11" s="104" t="s">
        <v>261</v>
      </c>
      <c r="F11" s="152">
        <v>8</v>
      </c>
      <c r="H11" s="34"/>
    </row>
    <row r="12" spans="1:11" ht="23.25" customHeight="1">
      <c r="A12" s="149">
        <v>9</v>
      </c>
      <c r="B12" s="101" t="s">
        <v>281</v>
      </c>
      <c r="C12" s="101">
        <v>24</v>
      </c>
      <c r="D12" s="102">
        <f t="shared" si="0"/>
        <v>2.7842227378190254E-2</v>
      </c>
      <c r="E12" s="101" t="s">
        <v>262</v>
      </c>
      <c r="F12" s="150">
        <v>9</v>
      </c>
      <c r="H12" s="34"/>
    </row>
    <row r="13" spans="1:11" ht="31.15" customHeight="1">
      <c r="A13" s="151">
        <v>10</v>
      </c>
      <c r="B13" s="104" t="s">
        <v>285</v>
      </c>
      <c r="C13" s="103">
        <v>24</v>
      </c>
      <c r="D13" s="105">
        <f t="shared" si="0"/>
        <v>2.7842227378190254E-2</v>
      </c>
      <c r="E13" s="104" t="s">
        <v>263</v>
      </c>
      <c r="F13" s="152">
        <v>10</v>
      </c>
      <c r="H13" s="34"/>
    </row>
    <row r="14" spans="1:11" ht="23.25" customHeight="1">
      <c r="A14" s="449" t="s">
        <v>294</v>
      </c>
      <c r="B14" s="450"/>
      <c r="C14" s="101">
        <v>156</v>
      </c>
      <c r="D14" s="102">
        <v>0.18097447795823665</v>
      </c>
      <c r="E14" s="450" t="s">
        <v>273</v>
      </c>
      <c r="F14" s="452"/>
      <c r="H14" s="34"/>
    </row>
    <row r="15" spans="1:11" ht="23.25" customHeight="1">
      <c r="A15" s="447" t="s">
        <v>88</v>
      </c>
      <c r="B15" s="448"/>
      <c r="C15" s="301">
        <f>SUM(C4:C14)</f>
        <v>862</v>
      </c>
      <c r="D15" s="302">
        <f>SUM(D4:D14)</f>
        <v>0.99999999999999989</v>
      </c>
      <c r="E15" s="448" t="s">
        <v>89</v>
      </c>
      <c r="F15" s="451"/>
    </row>
    <row r="16" spans="1:11">
      <c r="A16" s="361" t="s">
        <v>33</v>
      </c>
      <c r="B16" s="361"/>
      <c r="C16" s="361"/>
      <c r="D16" s="360" t="s">
        <v>34</v>
      </c>
      <c r="E16" s="360"/>
      <c r="F16" s="360"/>
    </row>
    <row r="18" spans="3:5">
      <c r="D18" s="31"/>
    </row>
    <row r="19" spans="3:5">
      <c r="C19" s="34"/>
      <c r="E19" s="31"/>
    </row>
  </sheetData>
  <mergeCells count="9">
    <mergeCell ref="J4:J5"/>
    <mergeCell ref="D16:F16"/>
    <mergeCell ref="A16:C16"/>
    <mergeCell ref="A1:F1"/>
    <mergeCell ref="A15:B15"/>
    <mergeCell ref="A14:B14"/>
    <mergeCell ref="E15:F15"/>
    <mergeCell ref="A2:F2"/>
    <mergeCell ref="E14:F14"/>
  </mergeCells>
  <printOptions horizontalCentered="1" verticalCentered="1"/>
  <pageMargins left="0" right="0" top="0" bottom="0" header="0" footer="0"/>
  <pageSetup paperSize="9" scale="11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2CE7-F0DA-40DF-BD90-6D29209D8816}">
  <sheetPr>
    <tabColor rgb="FF92D050"/>
  </sheetPr>
  <dimension ref="A1:K25"/>
  <sheetViews>
    <sheetView zoomScaleNormal="100" workbookViewId="0">
      <selection activeCell="I10" sqref="I10"/>
    </sheetView>
  </sheetViews>
  <sheetFormatPr defaultColWidth="9.140625" defaultRowHeight="15"/>
  <cols>
    <col min="1" max="1" width="8.7109375" style="1" customWidth="1"/>
    <col min="2" max="2" width="21.85546875" style="1" customWidth="1"/>
    <col min="3" max="3" width="14.42578125" style="1" customWidth="1"/>
    <col min="4" max="4" width="11" style="1" customWidth="1"/>
    <col min="5" max="5" width="17.7109375" style="1" customWidth="1"/>
    <col min="6" max="6" width="6.5703125" style="1" customWidth="1"/>
    <col min="7" max="9" width="9.140625" style="1"/>
    <col min="10" max="10" width="8.85546875" style="1" bestFit="1" customWidth="1"/>
    <col min="11" max="11" width="18.140625" style="1" bestFit="1" customWidth="1"/>
    <col min="12" max="16384" width="9.140625" style="1"/>
  </cols>
  <sheetData>
    <row r="1" spans="1:11" ht="43.15" customHeight="1">
      <c r="A1" s="453" t="s">
        <v>776</v>
      </c>
      <c r="B1" s="454"/>
      <c r="C1" s="454"/>
      <c r="D1" s="454"/>
      <c r="E1" s="454"/>
      <c r="F1" s="455"/>
    </row>
    <row r="2" spans="1:11" s="7" customFormat="1" ht="45.6" customHeight="1">
      <c r="A2" s="374" t="s">
        <v>680</v>
      </c>
      <c r="B2" s="375"/>
      <c r="C2" s="375"/>
      <c r="D2" s="375"/>
      <c r="E2" s="375"/>
      <c r="F2" s="376"/>
    </row>
    <row r="3" spans="1:11" ht="64.150000000000006" customHeight="1">
      <c r="A3" s="303" t="s">
        <v>666</v>
      </c>
      <c r="B3" s="9" t="s">
        <v>41</v>
      </c>
      <c r="C3" s="9" t="s">
        <v>679</v>
      </c>
      <c r="D3" s="9" t="s">
        <v>547</v>
      </c>
      <c r="E3" s="9" t="s">
        <v>30</v>
      </c>
      <c r="F3" s="267" t="s">
        <v>296</v>
      </c>
    </row>
    <row r="4" spans="1:11" ht="21" customHeight="1">
      <c r="A4" s="149">
        <v>1</v>
      </c>
      <c r="B4" s="221" t="s">
        <v>299</v>
      </c>
      <c r="C4" s="222">
        <v>5465.2</v>
      </c>
      <c r="D4" s="70">
        <f t="shared" ref="D4:D15" si="0">C4/$C$15</f>
        <v>0.16667784927872151</v>
      </c>
      <c r="E4" s="222" t="s">
        <v>298</v>
      </c>
      <c r="F4" s="150">
        <v>1</v>
      </c>
      <c r="J4" s="362"/>
      <c r="K4" s="224" t="s">
        <v>770</v>
      </c>
    </row>
    <row r="5" spans="1:11" ht="21" customHeight="1">
      <c r="A5" s="151">
        <v>2</v>
      </c>
      <c r="B5" s="58" t="s">
        <v>300</v>
      </c>
      <c r="C5" s="71">
        <v>4782.5</v>
      </c>
      <c r="D5" s="72">
        <f t="shared" si="0"/>
        <v>0.14585684223367593</v>
      </c>
      <c r="E5" s="58" t="s">
        <v>21</v>
      </c>
      <c r="F5" s="152">
        <v>2</v>
      </c>
      <c r="J5" s="362"/>
      <c r="K5" s="225" t="s">
        <v>771</v>
      </c>
    </row>
    <row r="6" spans="1:11" ht="21" customHeight="1">
      <c r="A6" s="149">
        <v>3</v>
      </c>
      <c r="B6" s="221" t="s">
        <v>301</v>
      </c>
      <c r="C6" s="222">
        <v>4191.8</v>
      </c>
      <c r="D6" s="70">
        <f t="shared" si="0"/>
        <v>0.12784165421330324</v>
      </c>
      <c r="E6" s="222" t="s">
        <v>260</v>
      </c>
      <c r="F6" s="150">
        <v>3</v>
      </c>
    </row>
    <row r="7" spans="1:11" ht="25.15" customHeight="1">
      <c r="A7" s="151">
        <v>4</v>
      </c>
      <c r="B7" s="58" t="s">
        <v>302</v>
      </c>
      <c r="C7" s="71">
        <v>3671.6</v>
      </c>
      <c r="D7" s="72">
        <f t="shared" si="0"/>
        <v>0.11197657751075056</v>
      </c>
      <c r="E7" s="58" t="s">
        <v>303</v>
      </c>
      <c r="F7" s="152">
        <v>4</v>
      </c>
    </row>
    <row r="8" spans="1:11" ht="33" customHeight="1">
      <c r="A8" s="149">
        <v>5</v>
      </c>
      <c r="B8" s="221" t="s">
        <v>306</v>
      </c>
      <c r="C8" s="222">
        <v>2566.5</v>
      </c>
      <c r="D8" s="70">
        <f t="shared" si="0"/>
        <v>7.8273201378511084E-2</v>
      </c>
      <c r="E8" s="222" t="s">
        <v>304</v>
      </c>
      <c r="F8" s="150">
        <v>5</v>
      </c>
    </row>
    <row r="9" spans="1:11" ht="21" customHeight="1">
      <c r="A9" s="151">
        <v>6</v>
      </c>
      <c r="B9" s="58" t="s">
        <v>305</v>
      </c>
      <c r="C9" s="71">
        <v>2085.4</v>
      </c>
      <c r="D9" s="72">
        <f t="shared" si="0"/>
        <v>6.3600597761444388E-2</v>
      </c>
      <c r="E9" s="58" t="s">
        <v>264</v>
      </c>
      <c r="F9" s="152">
        <v>6</v>
      </c>
    </row>
    <row r="10" spans="1:11" ht="21" customHeight="1">
      <c r="A10" s="149">
        <v>7</v>
      </c>
      <c r="B10" s="221" t="s">
        <v>278</v>
      </c>
      <c r="C10" s="222">
        <v>2020.6</v>
      </c>
      <c r="D10" s="70">
        <f t="shared" si="0"/>
        <v>6.1624325231022598E-2</v>
      </c>
      <c r="E10" s="222" t="s">
        <v>23</v>
      </c>
      <c r="F10" s="150">
        <v>7</v>
      </c>
    </row>
    <row r="11" spans="1:11" ht="24" customHeight="1">
      <c r="A11" s="151">
        <v>8</v>
      </c>
      <c r="B11" s="58" t="s">
        <v>629</v>
      </c>
      <c r="C11" s="71">
        <v>1635.6</v>
      </c>
      <c r="D11" s="72">
        <f t="shared" si="0"/>
        <v>4.9882582573424011E-2</v>
      </c>
      <c r="E11" s="58" t="s">
        <v>261</v>
      </c>
      <c r="F11" s="152">
        <v>8</v>
      </c>
    </row>
    <row r="12" spans="1:11" ht="35.450000000000003" customHeight="1">
      <c r="A12" s="149">
        <v>9</v>
      </c>
      <c r="B12" s="53" t="s">
        <v>307</v>
      </c>
      <c r="C12" s="222">
        <v>1300</v>
      </c>
      <c r="D12" s="70">
        <f t="shared" si="0"/>
        <v>3.9647442739943271E-2</v>
      </c>
      <c r="E12" s="221" t="s">
        <v>308</v>
      </c>
      <c r="F12" s="150">
        <v>9</v>
      </c>
    </row>
    <row r="13" spans="1:11" ht="23.45" customHeight="1">
      <c r="A13" s="151">
        <v>10</v>
      </c>
      <c r="B13" s="58" t="s">
        <v>309</v>
      </c>
      <c r="C13" s="71">
        <v>892</v>
      </c>
      <c r="D13" s="72">
        <f t="shared" si="0"/>
        <v>2.7204245326176463E-2</v>
      </c>
      <c r="E13" s="58" t="s">
        <v>310</v>
      </c>
      <c r="F13" s="152">
        <v>10</v>
      </c>
    </row>
    <row r="14" spans="1:11" ht="21" customHeight="1">
      <c r="A14" s="449" t="s">
        <v>294</v>
      </c>
      <c r="B14" s="450"/>
      <c r="C14" s="222">
        <v>4178</v>
      </c>
      <c r="D14" s="70">
        <f t="shared" si="0"/>
        <v>0.1274207813596023</v>
      </c>
      <c r="E14" s="450" t="s">
        <v>273</v>
      </c>
      <c r="F14" s="452"/>
    </row>
    <row r="15" spans="1:11" ht="21" customHeight="1">
      <c r="A15" s="456" t="s">
        <v>88</v>
      </c>
      <c r="B15" s="457"/>
      <c r="C15" s="304">
        <v>32789</v>
      </c>
      <c r="D15" s="305">
        <f t="shared" si="0"/>
        <v>1</v>
      </c>
      <c r="E15" s="457" t="s">
        <v>89</v>
      </c>
      <c r="F15" s="458"/>
    </row>
    <row r="16" spans="1:11" ht="17.25" customHeight="1">
      <c r="A16" s="361" t="s">
        <v>33</v>
      </c>
      <c r="B16" s="361"/>
      <c r="C16" s="361"/>
      <c r="D16" s="360" t="s">
        <v>34</v>
      </c>
      <c r="E16" s="360"/>
      <c r="F16" s="360"/>
    </row>
    <row r="17" spans="6:6" ht="30" customHeight="1"/>
    <row r="18" spans="6:6" ht="30" customHeight="1"/>
    <row r="19" spans="6:6" ht="30" customHeight="1"/>
    <row r="20" spans="6:6" ht="30" customHeight="1"/>
    <row r="21" spans="6:6" ht="30" customHeight="1"/>
    <row r="22" spans="6:6" ht="30" customHeight="1"/>
    <row r="23" spans="6:6" ht="30" customHeight="1"/>
    <row r="24" spans="6:6" ht="30" customHeight="1">
      <c r="F24" s="25"/>
    </row>
    <row r="25" spans="6:6" ht="24.75" customHeight="1"/>
  </sheetData>
  <mergeCells count="9">
    <mergeCell ref="J4:J5"/>
    <mergeCell ref="D16:F16"/>
    <mergeCell ref="A16:C16"/>
    <mergeCell ref="A1:F1"/>
    <mergeCell ref="A15:B15"/>
    <mergeCell ref="A14:B14"/>
    <mergeCell ref="E15:F15"/>
    <mergeCell ref="A2:F2"/>
    <mergeCell ref="E14:F14"/>
  </mergeCells>
  <printOptions horizontalCentered="1" verticalCentered="1"/>
  <pageMargins left="0" right="0" top="0" bottom="0" header="0" footer="0"/>
  <pageSetup paperSize="9" scale="11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95A25-E723-42DC-A6AC-5D5406537A9B}">
  <sheetPr>
    <tabColor rgb="FF92D050"/>
  </sheetPr>
  <dimension ref="A1:J29"/>
  <sheetViews>
    <sheetView zoomScaleNormal="100" workbookViewId="0">
      <selection sqref="A1:F15"/>
    </sheetView>
  </sheetViews>
  <sheetFormatPr defaultColWidth="9.140625" defaultRowHeight="15"/>
  <cols>
    <col min="1" max="1" width="7.28515625" style="1" customWidth="1"/>
    <col min="2" max="2" width="25.5703125" style="62" customWidth="1"/>
    <col min="3" max="3" width="11.7109375" style="1" customWidth="1"/>
    <col min="4" max="4" width="13.42578125" style="1" customWidth="1"/>
    <col min="5" max="5" width="24.7109375" style="62" customWidth="1"/>
    <col min="6" max="6" width="7.7109375" style="1" customWidth="1"/>
    <col min="7" max="7" width="8.85546875" style="1" bestFit="1" customWidth="1"/>
    <col min="8" max="9" width="9.140625" style="1"/>
    <col min="10" max="10" width="18.140625" style="1" bestFit="1" customWidth="1"/>
    <col min="11" max="16384" width="9.140625" style="1"/>
  </cols>
  <sheetData>
    <row r="1" spans="1:10" ht="44.25" customHeight="1">
      <c r="A1" s="453" t="s">
        <v>557</v>
      </c>
      <c r="B1" s="454"/>
      <c r="C1" s="454"/>
      <c r="D1" s="454"/>
      <c r="E1" s="454"/>
      <c r="F1" s="455"/>
    </row>
    <row r="2" spans="1:10" s="7" customFormat="1" ht="39" customHeight="1">
      <c r="A2" s="374" t="s">
        <v>681</v>
      </c>
      <c r="B2" s="375"/>
      <c r="C2" s="375"/>
      <c r="D2" s="375"/>
      <c r="E2" s="375"/>
      <c r="F2" s="376"/>
    </row>
    <row r="3" spans="1:10" ht="61.5" customHeight="1">
      <c r="A3" s="303" t="s">
        <v>666</v>
      </c>
      <c r="B3" s="9" t="s">
        <v>41</v>
      </c>
      <c r="C3" s="9" t="s">
        <v>517</v>
      </c>
      <c r="D3" s="9" t="s">
        <v>538</v>
      </c>
      <c r="E3" s="9" t="s">
        <v>30</v>
      </c>
      <c r="F3" s="267" t="s">
        <v>296</v>
      </c>
    </row>
    <row r="4" spans="1:10" ht="25.5" customHeight="1">
      <c r="A4" s="149">
        <v>1</v>
      </c>
      <c r="B4" s="221" t="s">
        <v>312</v>
      </c>
      <c r="C4" s="222">
        <v>11392</v>
      </c>
      <c r="D4" s="70">
        <f t="shared" ref="D4:D15" si="0">C4/$C$15</f>
        <v>0.15089741042453142</v>
      </c>
      <c r="E4" s="222" t="s">
        <v>311</v>
      </c>
      <c r="F4" s="150">
        <v>1</v>
      </c>
      <c r="I4" s="362"/>
      <c r="J4" s="224" t="s">
        <v>770</v>
      </c>
    </row>
    <row r="5" spans="1:10" ht="25.5" customHeight="1">
      <c r="A5" s="151">
        <v>2</v>
      </c>
      <c r="B5" s="58" t="s">
        <v>309</v>
      </c>
      <c r="C5" s="71">
        <v>7534</v>
      </c>
      <c r="D5" s="72">
        <f t="shared" si="0"/>
        <v>9.9794688389959599E-2</v>
      </c>
      <c r="E5" s="58" t="s">
        <v>313</v>
      </c>
      <c r="F5" s="152">
        <v>2</v>
      </c>
      <c r="I5" s="362"/>
      <c r="J5" s="225" t="s">
        <v>771</v>
      </c>
    </row>
    <row r="6" spans="1:10" ht="25.5" customHeight="1">
      <c r="A6" s="149">
        <v>3</v>
      </c>
      <c r="B6" s="221" t="s">
        <v>301</v>
      </c>
      <c r="C6" s="222">
        <v>7285</v>
      </c>
      <c r="D6" s="70">
        <f t="shared" si="0"/>
        <v>9.6496456718988016E-2</v>
      </c>
      <c r="E6" s="222" t="s">
        <v>314</v>
      </c>
      <c r="F6" s="150">
        <v>3</v>
      </c>
    </row>
    <row r="7" spans="1:10" ht="25.5" customHeight="1">
      <c r="A7" s="151">
        <v>4</v>
      </c>
      <c r="B7" s="58" t="s">
        <v>306</v>
      </c>
      <c r="C7" s="71">
        <v>5776</v>
      </c>
      <c r="D7" s="72">
        <f t="shared" si="0"/>
        <v>7.6508378038280686E-2</v>
      </c>
      <c r="E7" s="58" t="s">
        <v>22</v>
      </c>
      <c r="F7" s="152">
        <v>4</v>
      </c>
    </row>
    <row r="8" spans="1:10" ht="31.9" customHeight="1">
      <c r="A8" s="149">
        <v>5</v>
      </c>
      <c r="B8" s="221" t="s">
        <v>275</v>
      </c>
      <c r="C8" s="222">
        <v>5722</v>
      </c>
      <c r="D8" s="70">
        <f t="shared" si="0"/>
        <v>7.5793098880720583E-2</v>
      </c>
      <c r="E8" s="221" t="s">
        <v>258</v>
      </c>
      <c r="F8" s="150">
        <v>5</v>
      </c>
    </row>
    <row r="9" spans="1:10" ht="25.5" customHeight="1">
      <c r="A9" s="151">
        <v>6</v>
      </c>
      <c r="B9" s="58" t="s">
        <v>284</v>
      </c>
      <c r="C9" s="71">
        <v>4698</v>
      </c>
      <c r="D9" s="72">
        <f t="shared" si="0"/>
        <v>6.2229286707728988E-2</v>
      </c>
      <c r="E9" s="58" t="s">
        <v>261</v>
      </c>
      <c r="F9" s="152">
        <v>6</v>
      </c>
    </row>
    <row r="10" spans="1:10" ht="25.5" customHeight="1">
      <c r="A10" s="149">
        <v>7</v>
      </c>
      <c r="B10" s="221" t="s">
        <v>315</v>
      </c>
      <c r="C10" s="222">
        <v>4692</v>
      </c>
      <c r="D10" s="70">
        <f t="shared" si="0"/>
        <v>6.214981124577787E-2</v>
      </c>
      <c r="E10" s="222" t="s">
        <v>265</v>
      </c>
      <c r="F10" s="150">
        <v>7</v>
      </c>
    </row>
    <row r="11" spans="1:10" ht="25.5" customHeight="1">
      <c r="A11" s="151">
        <v>8</v>
      </c>
      <c r="B11" s="58" t="s">
        <v>305</v>
      </c>
      <c r="C11" s="71">
        <v>3856</v>
      </c>
      <c r="D11" s="72">
        <f t="shared" si="0"/>
        <v>5.107623021392145E-2</v>
      </c>
      <c r="E11" s="58" t="s">
        <v>264</v>
      </c>
      <c r="F11" s="152">
        <v>8</v>
      </c>
    </row>
    <row r="12" spans="1:10" ht="25.5" customHeight="1">
      <c r="A12" s="149">
        <v>9</v>
      </c>
      <c r="B12" s="53" t="s">
        <v>316</v>
      </c>
      <c r="C12" s="222">
        <v>2653</v>
      </c>
      <c r="D12" s="70">
        <f t="shared" si="0"/>
        <v>3.5141400092721375E-2</v>
      </c>
      <c r="E12" s="221" t="s">
        <v>317</v>
      </c>
      <c r="F12" s="150">
        <v>9</v>
      </c>
    </row>
    <row r="13" spans="1:10" ht="25.5" customHeight="1">
      <c r="A13" s="151">
        <v>10</v>
      </c>
      <c r="B13" s="58" t="s">
        <v>318</v>
      </c>
      <c r="C13" s="71">
        <v>1879</v>
      </c>
      <c r="D13" s="72">
        <f t="shared" si="0"/>
        <v>2.4889065501026559E-2</v>
      </c>
      <c r="E13" s="58" t="s">
        <v>319</v>
      </c>
      <c r="F13" s="152">
        <v>10</v>
      </c>
    </row>
    <row r="14" spans="1:10" ht="25.5" customHeight="1">
      <c r="A14" s="449" t="s">
        <v>294</v>
      </c>
      <c r="B14" s="450"/>
      <c r="C14" s="222">
        <f>C15-SUM(C4:C13)</f>
        <v>20008</v>
      </c>
      <c r="D14" s="70">
        <f t="shared" si="0"/>
        <v>0.26502417378634346</v>
      </c>
      <c r="E14" s="450" t="s">
        <v>273</v>
      </c>
      <c r="F14" s="452"/>
    </row>
    <row r="15" spans="1:10" ht="25.5" customHeight="1">
      <c r="A15" s="456" t="s">
        <v>88</v>
      </c>
      <c r="B15" s="457"/>
      <c r="C15" s="304">
        <v>75495</v>
      </c>
      <c r="D15" s="305">
        <f t="shared" si="0"/>
        <v>1</v>
      </c>
      <c r="E15" s="457" t="s">
        <v>89</v>
      </c>
      <c r="F15" s="458"/>
    </row>
    <row r="16" spans="1:10" ht="21.75" customHeight="1">
      <c r="A16" s="361" t="s">
        <v>33</v>
      </c>
      <c r="B16" s="361"/>
      <c r="C16" s="361"/>
      <c r="D16" s="360" t="s">
        <v>34</v>
      </c>
      <c r="E16" s="360"/>
      <c r="F16" s="360"/>
    </row>
    <row r="17" spans="4:4" ht="30" customHeight="1">
      <c r="D17" s="31"/>
    </row>
    <row r="18" spans="4:4" ht="30" customHeight="1">
      <c r="D18" s="37"/>
    </row>
    <row r="19" spans="4:4" ht="30" customHeight="1"/>
    <row r="20" spans="4:4" ht="30" customHeight="1"/>
    <row r="21" spans="4:4" ht="30" customHeight="1"/>
    <row r="22" spans="4:4" ht="30" customHeight="1"/>
    <row r="23" spans="4:4" ht="30" customHeight="1"/>
    <row r="24" spans="4:4" ht="30" customHeight="1"/>
    <row r="25" spans="4:4" ht="30" customHeight="1"/>
    <row r="26" spans="4:4" ht="30" customHeight="1"/>
    <row r="27" spans="4:4" ht="30" customHeight="1"/>
    <row r="28" spans="4:4" ht="30" customHeight="1"/>
    <row r="29" spans="4:4" ht="30" customHeight="1"/>
  </sheetData>
  <mergeCells count="9">
    <mergeCell ref="I4:I5"/>
    <mergeCell ref="A1:F1"/>
    <mergeCell ref="A14:B14"/>
    <mergeCell ref="E14:F14"/>
    <mergeCell ref="A16:C16"/>
    <mergeCell ref="D16:F16"/>
    <mergeCell ref="A15:B15"/>
    <mergeCell ref="E15:F15"/>
    <mergeCell ref="A2:F2"/>
  </mergeCells>
  <printOptions horizontalCentered="1" verticalCentered="1"/>
  <pageMargins left="0" right="0" top="0" bottom="0" header="0" footer="0"/>
  <pageSetup paperSize="9" scale="10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7D40-C4E5-4C63-8EEA-D190A055B06D}">
  <sheetPr>
    <tabColor rgb="FF92D050"/>
  </sheetPr>
  <dimension ref="A1:W32"/>
  <sheetViews>
    <sheetView zoomScale="86" zoomScaleNormal="86" workbookViewId="0">
      <selection activeCell="L6" sqref="L6"/>
    </sheetView>
  </sheetViews>
  <sheetFormatPr defaultColWidth="9.140625" defaultRowHeight="15"/>
  <cols>
    <col min="1" max="1" width="9.5703125" style="1" customWidth="1"/>
    <col min="2" max="2" width="26" style="1" customWidth="1"/>
    <col min="3" max="3" width="11.85546875" style="1" customWidth="1"/>
    <col min="4" max="4" width="9" style="1" customWidth="1"/>
    <col min="5" max="5" width="14" style="1" customWidth="1"/>
    <col min="6" max="7" width="9.85546875" style="1" customWidth="1"/>
    <col min="8" max="8" width="12.85546875" style="1" customWidth="1"/>
    <col min="9" max="9" width="9" style="1" customWidth="1"/>
    <col min="10" max="10" width="18" style="10" customWidth="1"/>
    <col min="11" max="11" width="8.85546875" style="10" customWidth="1"/>
    <col min="12" max="13" width="9.140625" style="1" customWidth="1"/>
    <col min="14" max="14" width="13.28515625" style="1" customWidth="1"/>
    <col min="15" max="15" width="9.140625" style="1"/>
    <col min="16" max="16" width="18.5703125" style="1" bestFit="1" customWidth="1"/>
    <col min="17" max="17" width="12.5703125" style="1" bestFit="1" customWidth="1"/>
    <col min="18" max="18" width="11.42578125" style="1" bestFit="1" customWidth="1"/>
    <col min="19" max="16384" width="9.140625" style="1"/>
  </cols>
  <sheetData>
    <row r="1" spans="1:23" ht="41.25" customHeight="1">
      <c r="A1" s="459" t="s">
        <v>558</v>
      </c>
      <c r="B1" s="460"/>
      <c r="C1" s="460"/>
      <c r="D1" s="460"/>
      <c r="E1" s="460"/>
      <c r="F1" s="460"/>
      <c r="G1" s="460"/>
      <c r="H1" s="460"/>
      <c r="I1" s="460"/>
      <c r="J1" s="460"/>
      <c r="K1" s="461"/>
    </row>
    <row r="2" spans="1:23" ht="41.25" customHeight="1">
      <c r="A2" s="420" t="s">
        <v>682</v>
      </c>
      <c r="B2" s="421"/>
      <c r="C2" s="421"/>
      <c r="D2" s="421"/>
      <c r="E2" s="421"/>
      <c r="F2" s="421"/>
      <c r="G2" s="421"/>
      <c r="H2" s="421"/>
      <c r="I2" s="421"/>
      <c r="J2" s="421"/>
      <c r="K2" s="422"/>
    </row>
    <row r="3" spans="1:23" ht="106.15" customHeight="1">
      <c r="A3" s="281" t="s">
        <v>664</v>
      </c>
      <c r="B3" s="121" t="s">
        <v>391</v>
      </c>
      <c r="C3" s="121" t="s">
        <v>708</v>
      </c>
      <c r="D3" s="121" t="s">
        <v>538</v>
      </c>
      <c r="E3" s="121" t="s">
        <v>632</v>
      </c>
      <c r="F3" s="121" t="s">
        <v>517</v>
      </c>
      <c r="G3" s="121" t="s">
        <v>515</v>
      </c>
      <c r="H3" s="121" t="s">
        <v>676</v>
      </c>
      <c r="I3" s="121" t="s">
        <v>39</v>
      </c>
      <c r="J3" s="121" t="s">
        <v>390</v>
      </c>
      <c r="K3" s="306" t="s">
        <v>582</v>
      </c>
      <c r="L3" s="75"/>
      <c r="M3" s="75"/>
      <c r="N3" s="75"/>
      <c r="O3" s="75"/>
      <c r="P3" s="75"/>
    </row>
    <row r="4" spans="1:23" s="75" customFormat="1" ht="54" customHeight="1">
      <c r="A4" s="307">
        <v>1</v>
      </c>
      <c r="B4" s="132" t="s">
        <v>274</v>
      </c>
      <c r="C4" s="117">
        <v>271</v>
      </c>
      <c r="D4" s="133">
        <f>C4/$C$19</f>
        <v>0.31438515081206497</v>
      </c>
      <c r="E4" s="117">
        <v>226</v>
      </c>
      <c r="F4" s="117">
        <v>5941</v>
      </c>
      <c r="G4" s="117">
        <v>21</v>
      </c>
      <c r="H4" s="118">
        <v>978.3</v>
      </c>
      <c r="I4" s="118">
        <v>3.6</v>
      </c>
      <c r="J4" s="132" t="s">
        <v>415</v>
      </c>
      <c r="K4" s="308">
        <v>1</v>
      </c>
      <c r="W4" s="76"/>
    </row>
    <row r="5" spans="1:23" s="75" customFormat="1" ht="54" customHeight="1">
      <c r="A5" s="309">
        <v>2</v>
      </c>
      <c r="B5" s="134" t="s">
        <v>610</v>
      </c>
      <c r="C5" s="119">
        <v>262</v>
      </c>
      <c r="D5" s="135">
        <f t="shared" ref="D5:D19" si="0">C5/$C$19</f>
        <v>0.30394431554524359</v>
      </c>
      <c r="E5" s="119">
        <v>236</v>
      </c>
      <c r="F5" s="119">
        <v>6624</v>
      </c>
      <c r="G5" s="119">
        <v>25</v>
      </c>
      <c r="H5" s="120">
        <v>974.9</v>
      </c>
      <c r="I5" s="120">
        <v>3.7</v>
      </c>
      <c r="J5" s="134" t="s">
        <v>392</v>
      </c>
      <c r="K5" s="310">
        <v>2</v>
      </c>
      <c r="O5" s="362"/>
      <c r="P5" s="224" t="s">
        <v>770</v>
      </c>
      <c r="W5" s="76"/>
    </row>
    <row r="6" spans="1:23" s="75" customFormat="1" ht="54" customHeight="1">
      <c r="A6" s="307">
        <v>3</v>
      </c>
      <c r="B6" s="132" t="s">
        <v>393</v>
      </c>
      <c r="C6" s="117">
        <v>73</v>
      </c>
      <c r="D6" s="133">
        <f t="shared" si="0"/>
        <v>8.4686774941995363E-2</v>
      </c>
      <c r="E6" s="117">
        <v>66</v>
      </c>
      <c r="F6" s="117">
        <v>26678</v>
      </c>
      <c r="G6" s="117">
        <v>365</v>
      </c>
      <c r="H6" s="118">
        <v>11534</v>
      </c>
      <c r="I6" s="118">
        <v>158</v>
      </c>
      <c r="J6" s="132" t="s">
        <v>394</v>
      </c>
      <c r="K6" s="308">
        <v>3</v>
      </c>
      <c r="O6" s="362"/>
      <c r="P6" s="225" t="s">
        <v>771</v>
      </c>
      <c r="W6" s="76"/>
    </row>
    <row r="7" spans="1:23" s="75" customFormat="1" ht="54" customHeight="1">
      <c r="A7" s="309">
        <v>4</v>
      </c>
      <c r="B7" s="134" t="s">
        <v>395</v>
      </c>
      <c r="C7" s="119">
        <v>72</v>
      </c>
      <c r="D7" s="135">
        <f t="shared" si="0"/>
        <v>8.3526682134570762E-2</v>
      </c>
      <c r="E7" s="119">
        <v>71</v>
      </c>
      <c r="F7" s="119">
        <v>5197</v>
      </c>
      <c r="G7" s="119">
        <v>72</v>
      </c>
      <c r="H7" s="120">
        <v>1352.5</v>
      </c>
      <c r="I7" s="120">
        <v>18.8</v>
      </c>
      <c r="J7" s="134" t="s">
        <v>396</v>
      </c>
      <c r="K7" s="310">
        <v>4</v>
      </c>
      <c r="W7" s="76"/>
    </row>
    <row r="8" spans="1:23" s="75" customFormat="1" ht="67.5" customHeight="1">
      <c r="A8" s="307">
        <v>5</v>
      </c>
      <c r="B8" s="132" t="s">
        <v>559</v>
      </c>
      <c r="C8" s="117">
        <v>57</v>
      </c>
      <c r="D8" s="133">
        <f t="shared" si="0"/>
        <v>6.612529002320186E-2</v>
      </c>
      <c r="E8" s="117">
        <v>39</v>
      </c>
      <c r="F8" s="117">
        <v>10062</v>
      </c>
      <c r="G8" s="117">
        <v>176</v>
      </c>
      <c r="H8" s="118">
        <v>3364.8</v>
      </c>
      <c r="I8" s="118">
        <v>59</v>
      </c>
      <c r="J8" s="132" t="s">
        <v>397</v>
      </c>
      <c r="K8" s="308">
        <v>5</v>
      </c>
      <c r="W8" s="76"/>
    </row>
    <row r="9" spans="1:23" s="75" customFormat="1" ht="54" customHeight="1">
      <c r="A9" s="309">
        <v>6</v>
      </c>
      <c r="B9" s="134" t="s">
        <v>398</v>
      </c>
      <c r="C9" s="119">
        <v>28</v>
      </c>
      <c r="D9" s="135">
        <f t="shared" si="0"/>
        <v>3.248259860788863E-2</v>
      </c>
      <c r="E9" s="119">
        <v>15</v>
      </c>
      <c r="F9" s="119">
        <v>3277</v>
      </c>
      <c r="G9" s="119">
        <v>117</v>
      </c>
      <c r="H9" s="120">
        <v>509.8</v>
      </c>
      <c r="I9" s="120">
        <v>18.2</v>
      </c>
      <c r="J9" s="134" t="s">
        <v>399</v>
      </c>
      <c r="K9" s="310">
        <v>6</v>
      </c>
      <c r="W9" s="76"/>
    </row>
    <row r="10" spans="1:23" s="75" customFormat="1" ht="54" customHeight="1">
      <c r="A10" s="307">
        <v>7</v>
      </c>
      <c r="B10" s="132" t="s">
        <v>400</v>
      </c>
      <c r="C10" s="117">
        <v>23</v>
      </c>
      <c r="D10" s="133">
        <f t="shared" si="0"/>
        <v>2.668213457076566E-2</v>
      </c>
      <c r="E10" s="117">
        <v>14</v>
      </c>
      <c r="F10" s="117">
        <v>8798</v>
      </c>
      <c r="G10" s="117">
        <v>382</v>
      </c>
      <c r="H10" s="118">
        <v>5234.1000000000004</v>
      </c>
      <c r="I10" s="118">
        <v>227.6</v>
      </c>
      <c r="J10" s="132" t="s">
        <v>401</v>
      </c>
      <c r="K10" s="308">
        <v>7</v>
      </c>
      <c r="W10" s="76"/>
    </row>
    <row r="11" spans="1:23" s="75" customFormat="1" ht="54" customHeight="1">
      <c r="A11" s="309">
        <v>8</v>
      </c>
      <c r="B11" s="134" t="s">
        <v>402</v>
      </c>
      <c r="C11" s="119">
        <v>23</v>
      </c>
      <c r="D11" s="135">
        <f t="shared" si="0"/>
        <v>2.668213457076566E-2</v>
      </c>
      <c r="E11" s="119">
        <v>23</v>
      </c>
      <c r="F11" s="119">
        <v>2342</v>
      </c>
      <c r="G11" s="119">
        <v>101</v>
      </c>
      <c r="H11" s="120">
        <v>589.5</v>
      </c>
      <c r="I11" s="120">
        <v>25.6</v>
      </c>
      <c r="J11" s="134" t="s">
        <v>403</v>
      </c>
      <c r="K11" s="310">
        <v>8</v>
      </c>
      <c r="W11" s="76"/>
    </row>
    <row r="12" spans="1:23" s="75" customFormat="1" ht="85.5" customHeight="1">
      <c r="A12" s="307">
        <v>9</v>
      </c>
      <c r="B12" s="132" t="s">
        <v>565</v>
      </c>
      <c r="C12" s="117">
        <v>19</v>
      </c>
      <c r="D12" s="133">
        <f t="shared" si="0"/>
        <v>2.2041763341067284E-2</v>
      </c>
      <c r="E12" s="117">
        <v>13</v>
      </c>
      <c r="F12" s="117">
        <v>1264</v>
      </c>
      <c r="G12" s="117">
        <v>66</v>
      </c>
      <c r="H12" s="118">
        <v>1913.8</v>
      </c>
      <c r="I12" s="118">
        <v>100.7</v>
      </c>
      <c r="J12" s="132" t="s">
        <v>633</v>
      </c>
      <c r="K12" s="308">
        <v>9</v>
      </c>
      <c r="W12" s="76"/>
    </row>
    <row r="13" spans="1:23" s="75" customFormat="1" ht="54" customHeight="1">
      <c r="A13" s="309">
        <v>10</v>
      </c>
      <c r="B13" s="134" t="s">
        <v>611</v>
      </c>
      <c r="C13" s="119">
        <v>12</v>
      </c>
      <c r="D13" s="135">
        <f t="shared" si="0"/>
        <v>1.3921113689095127E-2</v>
      </c>
      <c r="E13" s="119">
        <v>10</v>
      </c>
      <c r="F13" s="119">
        <v>380</v>
      </c>
      <c r="G13" s="119">
        <v>31</v>
      </c>
      <c r="H13" s="120">
        <v>164.1</v>
      </c>
      <c r="I13" s="120">
        <v>13.7</v>
      </c>
      <c r="J13" s="134" t="s">
        <v>404</v>
      </c>
      <c r="K13" s="310">
        <v>10</v>
      </c>
      <c r="W13" s="76"/>
    </row>
    <row r="14" spans="1:23" s="75" customFormat="1" ht="54" customHeight="1">
      <c r="A14" s="307">
        <v>11</v>
      </c>
      <c r="B14" s="132" t="s">
        <v>405</v>
      </c>
      <c r="C14" s="117">
        <v>7</v>
      </c>
      <c r="D14" s="133">
        <f t="shared" si="0"/>
        <v>8.1206496519721574E-3</v>
      </c>
      <c r="E14" s="117">
        <v>6</v>
      </c>
      <c r="F14" s="117">
        <v>322</v>
      </c>
      <c r="G14" s="117">
        <v>46</v>
      </c>
      <c r="H14" s="118">
        <v>2473</v>
      </c>
      <c r="I14" s="118">
        <v>353.3</v>
      </c>
      <c r="J14" s="132" t="s">
        <v>406</v>
      </c>
      <c r="K14" s="308">
        <v>11</v>
      </c>
      <c r="Q14" s="141"/>
      <c r="R14" s="141"/>
      <c r="S14" s="141"/>
      <c r="W14" s="76"/>
    </row>
    <row r="15" spans="1:23" s="75" customFormat="1" ht="54" customHeight="1">
      <c r="A15" s="309">
        <v>12</v>
      </c>
      <c r="B15" s="134" t="s">
        <v>407</v>
      </c>
      <c r="C15" s="119">
        <v>7</v>
      </c>
      <c r="D15" s="135">
        <f t="shared" si="0"/>
        <v>8.1206496519721574E-3</v>
      </c>
      <c r="E15" s="119">
        <v>4</v>
      </c>
      <c r="F15" s="119">
        <v>3187</v>
      </c>
      <c r="G15" s="119">
        <v>455</v>
      </c>
      <c r="H15" s="120">
        <v>3621.4</v>
      </c>
      <c r="I15" s="120">
        <v>517.29999999999995</v>
      </c>
      <c r="J15" s="134" t="s">
        <v>408</v>
      </c>
      <c r="K15" s="310">
        <v>12</v>
      </c>
      <c r="Q15" s="142"/>
      <c r="R15" s="142"/>
      <c r="S15" s="142"/>
      <c r="T15" s="143"/>
      <c r="W15" s="76"/>
    </row>
    <row r="16" spans="1:23" s="75" customFormat="1" ht="54" customHeight="1">
      <c r="A16" s="307">
        <v>13</v>
      </c>
      <c r="B16" s="132" t="s">
        <v>409</v>
      </c>
      <c r="C16" s="117">
        <v>5</v>
      </c>
      <c r="D16" s="133">
        <f t="shared" si="0"/>
        <v>5.8004640371229696E-3</v>
      </c>
      <c r="E16" s="117">
        <v>5</v>
      </c>
      <c r="F16" s="117">
        <v>504</v>
      </c>
      <c r="G16" s="117">
        <v>100</v>
      </c>
      <c r="H16" s="118">
        <v>49.9</v>
      </c>
      <c r="I16" s="118">
        <v>10</v>
      </c>
      <c r="J16" s="132" t="s">
        <v>410</v>
      </c>
      <c r="K16" s="308">
        <v>13</v>
      </c>
      <c r="W16" s="76"/>
    </row>
    <row r="17" spans="1:23" s="75" customFormat="1" ht="54" customHeight="1">
      <c r="A17" s="309">
        <v>14</v>
      </c>
      <c r="B17" s="134" t="s">
        <v>411</v>
      </c>
      <c r="C17" s="119">
        <v>2</v>
      </c>
      <c r="D17" s="169">
        <f t="shared" si="0"/>
        <v>2.3201856148491878E-3</v>
      </c>
      <c r="E17" s="119">
        <v>2</v>
      </c>
      <c r="F17" s="119">
        <v>610</v>
      </c>
      <c r="G17" s="119">
        <v>305</v>
      </c>
      <c r="H17" s="120">
        <v>19.2</v>
      </c>
      <c r="I17" s="120">
        <v>9.6</v>
      </c>
      <c r="J17" s="134" t="s">
        <v>412</v>
      </c>
      <c r="K17" s="310">
        <v>14</v>
      </c>
      <c r="W17" s="76"/>
    </row>
    <row r="18" spans="1:23" s="75" customFormat="1" ht="54" customHeight="1">
      <c r="A18" s="307">
        <v>15</v>
      </c>
      <c r="B18" s="132" t="s">
        <v>413</v>
      </c>
      <c r="C18" s="117">
        <v>1</v>
      </c>
      <c r="D18" s="170">
        <f t="shared" si="0"/>
        <v>1.1600928074245939E-3</v>
      </c>
      <c r="E18" s="117">
        <v>1</v>
      </c>
      <c r="F18" s="117">
        <v>309</v>
      </c>
      <c r="G18" s="117">
        <v>309</v>
      </c>
      <c r="H18" s="118">
        <v>9.4</v>
      </c>
      <c r="I18" s="118">
        <v>9.4</v>
      </c>
      <c r="J18" s="132" t="s">
        <v>414</v>
      </c>
      <c r="K18" s="308">
        <v>15</v>
      </c>
      <c r="W18" s="76"/>
    </row>
    <row r="19" spans="1:23" ht="30.75" customHeight="1">
      <c r="A19" s="462" t="s">
        <v>531</v>
      </c>
      <c r="B19" s="463"/>
      <c r="C19" s="311">
        <v>862</v>
      </c>
      <c r="D19" s="312">
        <f t="shared" si="0"/>
        <v>1</v>
      </c>
      <c r="E19" s="313">
        <v>707</v>
      </c>
      <c r="F19" s="313">
        <v>75495</v>
      </c>
      <c r="G19" s="313">
        <f>F19/C19</f>
        <v>87.581206496519727</v>
      </c>
      <c r="H19" s="314">
        <v>32788.699999999997</v>
      </c>
      <c r="I19" s="314">
        <v>38</v>
      </c>
      <c r="J19" s="463" t="s">
        <v>532</v>
      </c>
      <c r="K19" s="464" t="s">
        <v>388</v>
      </c>
      <c r="L19" s="75"/>
      <c r="M19" s="75"/>
      <c r="N19" s="75"/>
      <c r="O19" s="75"/>
      <c r="P19" s="75"/>
      <c r="W19" s="33"/>
    </row>
    <row r="20" spans="1:23" ht="17.25" customHeight="1">
      <c r="A20" s="4" t="s">
        <v>33</v>
      </c>
      <c r="C20" s="26"/>
      <c r="D20" s="26"/>
      <c r="E20" s="26"/>
      <c r="F20" s="26"/>
      <c r="G20" s="26"/>
      <c r="H20" s="26"/>
      <c r="I20" s="26"/>
      <c r="J20" s="23"/>
      <c r="K20" s="1" t="s">
        <v>34</v>
      </c>
    </row>
    <row r="21" spans="1:23" ht="26.25" customHeight="1">
      <c r="J21" s="1"/>
      <c r="K21" s="1"/>
    </row>
    <row r="22" spans="1:23">
      <c r="J22" s="1"/>
      <c r="K22" s="1"/>
    </row>
    <row r="23" spans="1:23">
      <c r="J23" s="1"/>
      <c r="K23" s="1"/>
    </row>
    <row r="24" spans="1:23">
      <c r="J24" s="1"/>
      <c r="K24" s="1"/>
    </row>
    <row r="25" spans="1:23">
      <c r="B25" s="200"/>
      <c r="C25" s="200"/>
      <c r="D25" s="200"/>
      <c r="J25" s="1"/>
      <c r="K25" s="1"/>
    </row>
    <row r="26" spans="1:23" ht="68.25" customHeight="1">
      <c r="B26" s="203" t="s">
        <v>560</v>
      </c>
      <c r="C26" s="204">
        <f>C4/$C$19</f>
        <v>0.31438515081206497</v>
      </c>
      <c r="D26" s="200"/>
    </row>
    <row r="27" spans="1:23" ht="68.25" customHeight="1">
      <c r="B27" s="203" t="s">
        <v>561</v>
      </c>
      <c r="C27" s="204">
        <f t="shared" ref="C27:C30" si="1">C5/$C$19</f>
        <v>0.30394431554524359</v>
      </c>
      <c r="D27" s="200"/>
    </row>
    <row r="28" spans="1:23" ht="68.25" customHeight="1">
      <c r="B28" s="203" t="s">
        <v>562</v>
      </c>
      <c r="C28" s="204">
        <f t="shared" si="1"/>
        <v>8.4686774941995363E-2</v>
      </c>
      <c r="D28" s="200"/>
    </row>
    <row r="29" spans="1:23" ht="68.25" customHeight="1">
      <c r="B29" s="203" t="s">
        <v>563</v>
      </c>
      <c r="C29" s="204">
        <f t="shared" si="1"/>
        <v>8.3526682134570762E-2</v>
      </c>
      <c r="D29" s="200"/>
    </row>
    <row r="30" spans="1:23" ht="81" customHeight="1">
      <c r="B30" s="203" t="s">
        <v>564</v>
      </c>
      <c r="C30" s="204">
        <f t="shared" si="1"/>
        <v>6.612529002320186E-2</v>
      </c>
      <c r="D30" s="200"/>
    </row>
    <row r="31" spans="1:23" ht="53.25" customHeight="1">
      <c r="B31" s="205" t="s">
        <v>566</v>
      </c>
      <c r="C31" s="204">
        <v>0.14699999999999999</v>
      </c>
      <c r="D31" s="200"/>
      <c r="E31" s="31"/>
    </row>
    <row r="32" spans="1:23">
      <c r="B32" s="200"/>
      <c r="C32" s="206"/>
      <c r="D32" s="200"/>
    </row>
  </sheetData>
  <mergeCells count="5">
    <mergeCell ref="A1:K1"/>
    <mergeCell ref="A19:B19"/>
    <mergeCell ref="J19:K19"/>
    <mergeCell ref="A2:K2"/>
    <mergeCell ref="O5:O6"/>
  </mergeCells>
  <printOptions horizontalCentered="1" verticalCentered="1"/>
  <pageMargins left="0.25" right="0.25" top="0.75" bottom="0.75" header="0.3" footer="0.3"/>
  <pageSetup paperSize="9" scale="6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2495-11AC-4966-A6C3-CB519C082D30}">
  <sheetPr>
    <tabColor rgb="FF92D050"/>
  </sheetPr>
  <dimension ref="A1:J36"/>
  <sheetViews>
    <sheetView zoomScaleNormal="100" workbookViewId="0">
      <selection activeCell="H10" sqref="H10"/>
    </sheetView>
  </sheetViews>
  <sheetFormatPr defaultRowHeight="15"/>
  <cols>
    <col min="1" max="1" width="12" style="21" customWidth="1"/>
    <col min="2" max="2" width="21.42578125" style="18" customWidth="1"/>
    <col min="3" max="3" width="16.42578125" style="18" customWidth="1"/>
    <col min="4" max="4" width="17.140625" style="18" customWidth="1"/>
    <col min="5" max="5" width="34.85546875" style="18" customWidth="1"/>
    <col min="6" max="6" width="34.28515625" style="18" customWidth="1"/>
    <col min="10" max="10" width="18.140625" bestFit="1" customWidth="1"/>
  </cols>
  <sheetData>
    <row r="1" spans="1:10" ht="54.75" customHeight="1">
      <c r="A1" s="416" t="s">
        <v>781</v>
      </c>
      <c r="B1" s="417"/>
      <c r="C1" s="417"/>
      <c r="D1" s="417"/>
      <c r="E1" s="417"/>
      <c r="F1" s="418"/>
    </row>
    <row r="2" spans="1:10" ht="51" customHeight="1">
      <c r="A2" s="266" t="s">
        <v>150</v>
      </c>
      <c r="B2" s="9" t="s">
        <v>149</v>
      </c>
      <c r="C2" s="9" t="s">
        <v>148</v>
      </c>
      <c r="D2" s="9" t="s">
        <v>147</v>
      </c>
      <c r="E2" s="9" t="s">
        <v>145</v>
      </c>
      <c r="F2" s="267" t="s">
        <v>146</v>
      </c>
    </row>
    <row r="3" spans="1:10" ht="25.5">
      <c r="A3" s="315">
        <v>44621</v>
      </c>
      <c r="B3" s="19" t="s">
        <v>114</v>
      </c>
      <c r="C3" s="19" t="s">
        <v>177</v>
      </c>
      <c r="D3" s="19" t="s">
        <v>177</v>
      </c>
      <c r="E3" s="19" t="s">
        <v>151</v>
      </c>
      <c r="F3" s="316" t="s">
        <v>164</v>
      </c>
    </row>
    <row r="4" spans="1:10" ht="38.25">
      <c r="A4" s="317">
        <v>44621</v>
      </c>
      <c r="B4" s="20" t="s">
        <v>115</v>
      </c>
      <c r="C4" s="20" t="s">
        <v>197</v>
      </c>
      <c r="D4" s="20" t="s">
        <v>178</v>
      </c>
      <c r="E4" s="20" t="s">
        <v>152</v>
      </c>
      <c r="F4" s="318" t="s">
        <v>165</v>
      </c>
    </row>
    <row r="5" spans="1:10" ht="25.5">
      <c r="A5" s="315">
        <v>44621</v>
      </c>
      <c r="B5" s="19" t="s">
        <v>116</v>
      </c>
      <c r="C5" s="19" t="s">
        <v>198</v>
      </c>
      <c r="D5" s="19" t="s">
        <v>179</v>
      </c>
      <c r="E5" s="19" t="s">
        <v>151</v>
      </c>
      <c r="F5" s="316" t="s">
        <v>166</v>
      </c>
      <c r="I5" s="362"/>
      <c r="J5" s="224" t="s">
        <v>770</v>
      </c>
    </row>
    <row r="6" spans="1:10" ht="38.25">
      <c r="A6" s="317">
        <v>44621</v>
      </c>
      <c r="B6" s="20" t="s">
        <v>117</v>
      </c>
      <c r="C6" s="20" t="s">
        <v>199</v>
      </c>
      <c r="D6" s="20" t="s">
        <v>180</v>
      </c>
      <c r="E6" s="20" t="s">
        <v>153</v>
      </c>
      <c r="F6" s="318" t="s">
        <v>167</v>
      </c>
      <c r="I6" s="362"/>
      <c r="J6" s="225" t="s">
        <v>771</v>
      </c>
    </row>
    <row r="7" spans="1:10" ht="25.5">
      <c r="A7" s="315">
        <v>44621</v>
      </c>
      <c r="B7" s="19" t="s">
        <v>113</v>
      </c>
      <c r="C7" s="19" t="s">
        <v>199</v>
      </c>
      <c r="D7" s="19" t="s">
        <v>181</v>
      </c>
      <c r="E7" s="19" t="s">
        <v>154</v>
      </c>
      <c r="F7" s="316" t="s">
        <v>168</v>
      </c>
    </row>
    <row r="8" spans="1:10" ht="25.5">
      <c r="A8" s="317">
        <v>44621</v>
      </c>
      <c r="B8" s="20" t="s">
        <v>118</v>
      </c>
      <c r="C8" s="20" t="s">
        <v>198</v>
      </c>
      <c r="D8" s="20" t="s">
        <v>179</v>
      </c>
      <c r="E8" s="20" t="s">
        <v>151</v>
      </c>
      <c r="F8" s="318" t="s">
        <v>169</v>
      </c>
    </row>
    <row r="9" spans="1:10" ht="38.25">
      <c r="A9" s="315">
        <v>44621</v>
      </c>
      <c r="B9" s="19" t="s">
        <v>119</v>
      </c>
      <c r="C9" s="19" t="s">
        <v>199</v>
      </c>
      <c r="D9" s="19" t="s">
        <v>181</v>
      </c>
      <c r="E9" s="19" t="s">
        <v>155</v>
      </c>
      <c r="F9" s="316" t="s">
        <v>166</v>
      </c>
    </row>
    <row r="10" spans="1:10" ht="38.25">
      <c r="A10" s="317">
        <v>44621</v>
      </c>
      <c r="B10" s="20" t="s">
        <v>120</v>
      </c>
      <c r="C10" s="20" t="s">
        <v>199</v>
      </c>
      <c r="D10" s="20" t="s">
        <v>181</v>
      </c>
      <c r="E10" s="20" t="s">
        <v>156</v>
      </c>
      <c r="F10" s="318" t="s">
        <v>170</v>
      </c>
    </row>
    <row r="11" spans="1:10" ht="25.5">
      <c r="A11" s="315">
        <v>44621</v>
      </c>
      <c r="B11" s="19" t="s">
        <v>121</v>
      </c>
      <c r="C11" s="19" t="s">
        <v>200</v>
      </c>
      <c r="D11" s="19" t="s">
        <v>182</v>
      </c>
      <c r="E11" s="19" t="s">
        <v>157</v>
      </c>
      <c r="F11" s="316" t="s">
        <v>166</v>
      </c>
    </row>
    <row r="12" spans="1:10" ht="25.5">
      <c r="A12" s="317">
        <v>44621</v>
      </c>
      <c r="B12" s="20" t="s">
        <v>122</v>
      </c>
      <c r="C12" s="20" t="s">
        <v>198</v>
      </c>
      <c r="D12" s="20" t="s">
        <v>179</v>
      </c>
      <c r="E12" s="20" t="s">
        <v>158</v>
      </c>
      <c r="F12" s="318" t="s">
        <v>168</v>
      </c>
    </row>
    <row r="13" spans="1:10" ht="51">
      <c r="A13" s="315">
        <v>44621</v>
      </c>
      <c r="B13" s="19" t="s">
        <v>123</v>
      </c>
      <c r="C13" s="19" t="s">
        <v>154</v>
      </c>
      <c r="D13" s="19" t="s">
        <v>183</v>
      </c>
      <c r="E13" s="19" t="s">
        <v>152</v>
      </c>
      <c r="F13" s="316" t="s">
        <v>171</v>
      </c>
    </row>
    <row r="14" spans="1:10" ht="38.25">
      <c r="A14" s="317">
        <v>44621</v>
      </c>
      <c r="B14" s="20" t="s">
        <v>124</v>
      </c>
      <c r="C14" s="20" t="s">
        <v>154</v>
      </c>
      <c r="D14" s="20" t="s">
        <v>183</v>
      </c>
      <c r="E14" s="20" t="s">
        <v>158</v>
      </c>
      <c r="F14" s="318" t="s">
        <v>166</v>
      </c>
    </row>
    <row r="15" spans="1:10" ht="25.5">
      <c r="A15" s="315">
        <v>44621</v>
      </c>
      <c r="B15" s="19" t="s">
        <v>125</v>
      </c>
      <c r="C15" s="19" t="s">
        <v>158</v>
      </c>
      <c r="D15" s="19" t="s">
        <v>184</v>
      </c>
      <c r="E15" s="19" t="s">
        <v>159</v>
      </c>
      <c r="F15" s="316" t="s">
        <v>172</v>
      </c>
    </row>
    <row r="16" spans="1:10" ht="25.5">
      <c r="A16" s="317">
        <v>44621</v>
      </c>
      <c r="B16" s="20" t="s">
        <v>126</v>
      </c>
      <c r="C16" s="20" t="s">
        <v>199</v>
      </c>
      <c r="D16" s="20" t="s">
        <v>181</v>
      </c>
      <c r="E16" s="20" t="s">
        <v>153</v>
      </c>
      <c r="F16" s="318" t="s">
        <v>166</v>
      </c>
    </row>
    <row r="17" spans="1:6" ht="25.5">
      <c r="A17" s="315">
        <v>44621</v>
      </c>
      <c r="B17" s="19" t="s">
        <v>127</v>
      </c>
      <c r="C17" s="19" t="s">
        <v>201</v>
      </c>
      <c r="D17" s="19" t="s">
        <v>185</v>
      </c>
      <c r="E17" s="19" t="s">
        <v>154</v>
      </c>
      <c r="F17" s="316" t="s">
        <v>168</v>
      </c>
    </row>
    <row r="18" spans="1:6" ht="38.25">
      <c r="A18" s="317">
        <v>44593</v>
      </c>
      <c r="B18" s="20" t="s">
        <v>128</v>
      </c>
      <c r="C18" s="20" t="s">
        <v>202</v>
      </c>
      <c r="D18" s="20" t="s">
        <v>186</v>
      </c>
      <c r="E18" s="20" t="s">
        <v>152</v>
      </c>
      <c r="F18" s="318" t="s">
        <v>173</v>
      </c>
    </row>
    <row r="19" spans="1:6" ht="25.5">
      <c r="A19" s="315">
        <v>44593</v>
      </c>
      <c r="B19" s="19" t="s">
        <v>129</v>
      </c>
      <c r="C19" s="19" t="s">
        <v>201</v>
      </c>
      <c r="D19" s="19" t="s">
        <v>185</v>
      </c>
      <c r="E19" s="19" t="s">
        <v>154</v>
      </c>
      <c r="F19" s="316" t="s">
        <v>166</v>
      </c>
    </row>
    <row r="20" spans="1:6" ht="25.5">
      <c r="A20" s="317">
        <v>44593</v>
      </c>
      <c r="B20" s="20" t="s">
        <v>130</v>
      </c>
      <c r="C20" s="20" t="s">
        <v>158</v>
      </c>
      <c r="D20" s="20" t="s">
        <v>184</v>
      </c>
      <c r="E20" s="20" t="s">
        <v>160</v>
      </c>
      <c r="F20" s="318" t="s">
        <v>166</v>
      </c>
    </row>
    <row r="21" spans="1:6" ht="38.25">
      <c r="A21" s="315">
        <v>44593</v>
      </c>
      <c r="B21" s="19" t="s">
        <v>131</v>
      </c>
      <c r="C21" s="19" t="s">
        <v>199</v>
      </c>
      <c r="D21" s="19" t="s">
        <v>181</v>
      </c>
      <c r="E21" s="19" t="s">
        <v>161</v>
      </c>
      <c r="F21" s="316" t="s">
        <v>166</v>
      </c>
    </row>
    <row r="22" spans="1:6" ht="25.5">
      <c r="A22" s="317">
        <v>44593</v>
      </c>
      <c r="B22" s="20" t="s">
        <v>132</v>
      </c>
      <c r="C22" s="20" t="s">
        <v>198</v>
      </c>
      <c r="D22" s="20" t="s">
        <v>187</v>
      </c>
      <c r="E22" s="20" t="s">
        <v>154</v>
      </c>
      <c r="F22" s="318" t="s">
        <v>174</v>
      </c>
    </row>
    <row r="23" spans="1:6" ht="38.25">
      <c r="A23" s="315">
        <v>44593</v>
      </c>
      <c r="B23" s="19" t="s">
        <v>112</v>
      </c>
      <c r="C23" s="19" t="s">
        <v>199</v>
      </c>
      <c r="D23" s="19" t="s">
        <v>181</v>
      </c>
      <c r="E23" s="19" t="s">
        <v>156</v>
      </c>
      <c r="F23" s="316" t="s">
        <v>175</v>
      </c>
    </row>
    <row r="24" spans="1:6" ht="25.5">
      <c r="A24" s="317">
        <v>44593</v>
      </c>
      <c r="B24" s="20" t="s">
        <v>133</v>
      </c>
      <c r="C24" s="20" t="s">
        <v>203</v>
      </c>
      <c r="D24" s="20" t="s">
        <v>188</v>
      </c>
      <c r="E24" s="20" t="s">
        <v>162</v>
      </c>
      <c r="F24" s="318" t="s">
        <v>166</v>
      </c>
    </row>
    <row r="25" spans="1:6" ht="38.25">
      <c r="A25" s="315">
        <v>44593</v>
      </c>
      <c r="B25" s="19" t="s">
        <v>134</v>
      </c>
      <c r="C25" s="19" t="s">
        <v>204</v>
      </c>
      <c r="D25" s="19" t="s">
        <v>189</v>
      </c>
      <c r="E25" s="19" t="s">
        <v>152</v>
      </c>
      <c r="F25" s="316" t="s">
        <v>166</v>
      </c>
    </row>
    <row r="26" spans="1:6" ht="38.25">
      <c r="A26" s="317">
        <v>44593</v>
      </c>
      <c r="B26" s="20" t="s">
        <v>135</v>
      </c>
      <c r="C26" s="20" t="s">
        <v>154</v>
      </c>
      <c r="D26" s="20" t="s">
        <v>190</v>
      </c>
      <c r="E26" s="20" t="s">
        <v>152</v>
      </c>
      <c r="F26" s="318" t="s">
        <v>166</v>
      </c>
    </row>
    <row r="27" spans="1:6" ht="25.5">
      <c r="A27" s="315">
        <v>44593</v>
      </c>
      <c r="B27" s="19" t="s">
        <v>136</v>
      </c>
      <c r="C27" s="19" t="s">
        <v>158</v>
      </c>
      <c r="D27" s="19" t="s">
        <v>191</v>
      </c>
      <c r="E27" s="19" t="s">
        <v>154</v>
      </c>
      <c r="F27" s="316" t="s">
        <v>166</v>
      </c>
    </row>
    <row r="28" spans="1:6" ht="25.5">
      <c r="A28" s="317">
        <v>44562</v>
      </c>
      <c r="B28" s="20" t="s">
        <v>137</v>
      </c>
      <c r="C28" s="20" t="s">
        <v>205</v>
      </c>
      <c r="D28" s="20" t="s">
        <v>192</v>
      </c>
      <c r="E28" s="20" t="s">
        <v>153</v>
      </c>
      <c r="F28" s="318" t="s">
        <v>166</v>
      </c>
    </row>
    <row r="29" spans="1:6" ht="25.5">
      <c r="A29" s="315">
        <v>44562</v>
      </c>
      <c r="B29" s="19" t="s">
        <v>138</v>
      </c>
      <c r="C29" s="19" t="s">
        <v>198</v>
      </c>
      <c r="D29" s="19" t="s">
        <v>193</v>
      </c>
      <c r="E29" s="19" t="s">
        <v>163</v>
      </c>
      <c r="F29" s="316" t="s">
        <v>166</v>
      </c>
    </row>
    <row r="30" spans="1:6" ht="25.5">
      <c r="A30" s="317">
        <v>44562</v>
      </c>
      <c r="B30" s="20" t="s">
        <v>139</v>
      </c>
      <c r="C30" s="20" t="s">
        <v>201</v>
      </c>
      <c r="D30" s="20" t="s">
        <v>194</v>
      </c>
      <c r="E30" s="20" t="s">
        <v>154</v>
      </c>
      <c r="F30" s="318" t="s">
        <v>166</v>
      </c>
    </row>
    <row r="31" spans="1:6" ht="25.5">
      <c r="A31" s="315">
        <v>44562</v>
      </c>
      <c r="B31" s="19" t="s">
        <v>140</v>
      </c>
      <c r="C31" s="19" t="s">
        <v>204</v>
      </c>
      <c r="D31" s="19" t="s">
        <v>189</v>
      </c>
      <c r="E31" s="19" t="s">
        <v>151</v>
      </c>
      <c r="F31" s="316" t="s">
        <v>175</v>
      </c>
    </row>
    <row r="32" spans="1:6" ht="25.5">
      <c r="A32" s="317">
        <v>44562</v>
      </c>
      <c r="B32" s="20" t="s">
        <v>141</v>
      </c>
      <c r="C32" s="20" t="s">
        <v>206</v>
      </c>
      <c r="D32" s="20" t="s">
        <v>195</v>
      </c>
      <c r="E32" s="20" t="s">
        <v>151</v>
      </c>
      <c r="F32" s="318" t="s">
        <v>172</v>
      </c>
    </row>
    <row r="33" spans="1:6" ht="38.25">
      <c r="A33" s="315">
        <v>44562</v>
      </c>
      <c r="B33" s="19" t="s">
        <v>142</v>
      </c>
      <c r="C33" s="19" t="s">
        <v>207</v>
      </c>
      <c r="D33" s="19" t="s">
        <v>196</v>
      </c>
      <c r="E33" s="19" t="s">
        <v>152</v>
      </c>
      <c r="F33" s="316" t="s">
        <v>166</v>
      </c>
    </row>
    <row r="34" spans="1:6" ht="25.5">
      <c r="A34" s="317">
        <v>44562</v>
      </c>
      <c r="B34" s="20" t="s">
        <v>143</v>
      </c>
      <c r="C34" s="20" t="s">
        <v>199</v>
      </c>
      <c r="D34" s="20" t="s">
        <v>181</v>
      </c>
      <c r="E34" s="20" t="s">
        <v>154</v>
      </c>
      <c r="F34" s="318" t="s">
        <v>176</v>
      </c>
    </row>
    <row r="35" spans="1:6" ht="38.25">
      <c r="A35" s="319">
        <v>44562</v>
      </c>
      <c r="B35" s="320" t="s">
        <v>144</v>
      </c>
      <c r="C35" s="320" t="s">
        <v>154</v>
      </c>
      <c r="D35" s="320" t="s">
        <v>190</v>
      </c>
      <c r="E35" s="320" t="s">
        <v>152</v>
      </c>
      <c r="F35" s="321" t="s">
        <v>166</v>
      </c>
    </row>
    <row r="36" spans="1:6">
      <c r="A36" s="4" t="s">
        <v>33</v>
      </c>
      <c r="B36" s="10"/>
      <c r="C36" s="10"/>
      <c r="D36" s="1"/>
      <c r="E36" s="1"/>
      <c r="F36" s="1" t="s">
        <v>111</v>
      </c>
    </row>
  </sheetData>
  <mergeCells count="2">
    <mergeCell ref="A1:F1"/>
    <mergeCell ref="I5:I6"/>
  </mergeCells>
  <phoneticPr fontId="67" type="noConversion"/>
  <printOptions horizontalCentered="1" verticalCentered="1"/>
  <pageMargins left="0.25" right="0.25" top="0.3" bottom="0.3" header="0.3" footer="0.1"/>
  <pageSetup scale="6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AE287-0770-4410-A2FA-7E76F772A733}">
  <sheetPr>
    <tabColor rgb="FF92D050"/>
  </sheetPr>
  <dimension ref="A1:N57"/>
  <sheetViews>
    <sheetView zoomScaleNormal="100" workbookViewId="0">
      <selection activeCell="J9" sqref="J9"/>
    </sheetView>
  </sheetViews>
  <sheetFormatPr defaultRowHeight="15"/>
  <cols>
    <col min="1" max="1" width="8" style="24" customWidth="1"/>
    <col min="2" max="2" width="10.85546875" customWidth="1"/>
    <col min="3" max="3" width="13" customWidth="1"/>
    <col min="4" max="4" width="13.28515625" customWidth="1"/>
    <col min="5" max="5" width="11.28515625" customWidth="1"/>
    <col min="6" max="6" width="13.28515625" customWidth="1"/>
    <col min="7" max="7" width="11" customWidth="1"/>
    <col min="11" max="11" width="18.140625" bestFit="1" customWidth="1"/>
  </cols>
  <sheetData>
    <row r="1" spans="1:14" s="1" customFormat="1" ht="70.5" customHeight="1">
      <c r="A1" s="410" t="s">
        <v>709</v>
      </c>
      <c r="B1" s="411"/>
      <c r="C1" s="411"/>
      <c r="D1" s="411"/>
      <c r="E1" s="411"/>
      <c r="F1" s="411"/>
      <c r="G1" s="412"/>
      <c r="J1"/>
      <c r="K1"/>
      <c r="L1"/>
      <c r="M1"/>
      <c r="N1"/>
    </row>
    <row r="2" spans="1:14" ht="84.75" customHeight="1">
      <c r="A2" s="266" t="s">
        <v>518</v>
      </c>
      <c r="B2" s="9" t="s">
        <v>520</v>
      </c>
      <c r="C2" s="9" t="s">
        <v>514</v>
      </c>
      <c r="D2" s="9" t="s">
        <v>39</v>
      </c>
      <c r="E2" s="9" t="s">
        <v>517</v>
      </c>
      <c r="F2" s="9" t="s">
        <v>516</v>
      </c>
      <c r="G2" s="267" t="s">
        <v>519</v>
      </c>
    </row>
    <row r="3" spans="1:14" ht="24.95" customHeight="1">
      <c r="A3" s="322" t="s">
        <v>42</v>
      </c>
      <c r="B3" s="323">
        <v>63</v>
      </c>
      <c r="C3" s="324">
        <v>4106.7</v>
      </c>
      <c r="D3" s="324">
        <v>65.2</v>
      </c>
      <c r="E3" s="323">
        <v>7843</v>
      </c>
      <c r="F3" s="325">
        <v>124</v>
      </c>
      <c r="G3" s="326">
        <v>48</v>
      </c>
      <c r="J3" s="28"/>
    </row>
    <row r="4" spans="1:14" ht="24.95" customHeight="1">
      <c r="A4" s="327" t="s">
        <v>43</v>
      </c>
      <c r="B4" s="328">
        <v>51</v>
      </c>
      <c r="C4" s="329">
        <v>1862.4</v>
      </c>
      <c r="D4" s="329">
        <v>36.5</v>
      </c>
      <c r="E4" s="328">
        <v>6582</v>
      </c>
      <c r="F4" s="330">
        <v>129</v>
      </c>
      <c r="G4" s="331">
        <v>41</v>
      </c>
      <c r="J4" s="362"/>
      <c r="K4" s="224" t="s">
        <v>770</v>
      </c>
    </row>
    <row r="5" spans="1:14" ht="24.95" customHeight="1">
      <c r="A5" s="322" t="s">
        <v>44</v>
      </c>
      <c r="B5" s="323">
        <v>102</v>
      </c>
      <c r="C5" s="324">
        <v>31569.3</v>
      </c>
      <c r="D5" s="324">
        <v>309.5</v>
      </c>
      <c r="E5" s="323">
        <v>47591</v>
      </c>
      <c r="F5" s="325">
        <v>466</v>
      </c>
      <c r="G5" s="326">
        <v>73</v>
      </c>
      <c r="J5" s="362"/>
      <c r="K5" s="225" t="s">
        <v>771</v>
      </c>
    </row>
    <row r="6" spans="1:14" ht="24.95" customHeight="1">
      <c r="A6" s="327" t="s">
        <v>45</v>
      </c>
      <c r="B6" s="328">
        <v>190</v>
      </c>
      <c r="C6" s="329">
        <v>55951.3</v>
      </c>
      <c r="D6" s="329">
        <v>294.5</v>
      </c>
      <c r="E6" s="328">
        <v>85267</v>
      </c>
      <c r="F6" s="330">
        <v>448</v>
      </c>
      <c r="G6" s="331">
        <v>127</v>
      </c>
      <c r="J6" s="28"/>
    </row>
    <row r="7" spans="1:14" ht="24.95" customHeight="1">
      <c r="A7" s="322" t="s">
        <v>46</v>
      </c>
      <c r="B7" s="323">
        <v>93</v>
      </c>
      <c r="C7" s="324">
        <v>17534.400000000001</v>
      </c>
      <c r="D7" s="324">
        <v>188.5</v>
      </c>
      <c r="E7" s="323">
        <v>24071</v>
      </c>
      <c r="F7" s="325">
        <v>258</v>
      </c>
      <c r="G7" s="326">
        <v>75</v>
      </c>
      <c r="J7" s="28"/>
    </row>
    <row r="8" spans="1:14" ht="24.95" customHeight="1">
      <c r="A8" s="327" t="s">
        <v>47</v>
      </c>
      <c r="B8" s="328">
        <v>236</v>
      </c>
      <c r="C8" s="329">
        <v>62983.6</v>
      </c>
      <c r="D8" s="329">
        <v>266.89999999999998</v>
      </c>
      <c r="E8" s="328">
        <v>92259</v>
      </c>
      <c r="F8" s="330">
        <v>390</v>
      </c>
      <c r="G8" s="331">
        <v>151</v>
      </c>
      <c r="J8" s="28"/>
    </row>
    <row r="9" spans="1:14" ht="24.95" customHeight="1">
      <c r="A9" s="322" t="s">
        <v>48</v>
      </c>
      <c r="B9" s="323">
        <v>153</v>
      </c>
      <c r="C9" s="324">
        <v>32524.400000000001</v>
      </c>
      <c r="D9" s="324">
        <v>212.6</v>
      </c>
      <c r="E9" s="323">
        <v>41392</v>
      </c>
      <c r="F9" s="325">
        <v>270</v>
      </c>
      <c r="G9" s="326">
        <v>121</v>
      </c>
      <c r="J9" s="28"/>
    </row>
    <row r="10" spans="1:14" ht="24.95" customHeight="1">
      <c r="A10" s="327" t="s">
        <v>49</v>
      </c>
      <c r="B10" s="328">
        <v>156</v>
      </c>
      <c r="C10" s="329">
        <v>14486.2</v>
      </c>
      <c r="D10" s="329">
        <v>92.9</v>
      </c>
      <c r="E10" s="328">
        <v>29722</v>
      </c>
      <c r="F10" s="330">
        <v>190</v>
      </c>
      <c r="G10" s="331">
        <v>115</v>
      </c>
      <c r="J10" s="28"/>
    </row>
    <row r="11" spans="1:14" ht="24.95" customHeight="1">
      <c r="A11" s="322" t="s">
        <v>50</v>
      </c>
      <c r="B11" s="323">
        <v>144</v>
      </c>
      <c r="C11" s="324">
        <v>11767.4</v>
      </c>
      <c r="D11" s="324">
        <v>81.7</v>
      </c>
      <c r="E11" s="323">
        <v>15248</v>
      </c>
      <c r="F11" s="325">
        <v>105</v>
      </c>
      <c r="G11" s="326">
        <v>98</v>
      </c>
      <c r="J11" s="28"/>
    </row>
    <row r="12" spans="1:14" ht="24.95" customHeight="1">
      <c r="A12" s="327" t="s">
        <v>51</v>
      </c>
      <c r="B12" s="328">
        <v>217</v>
      </c>
      <c r="C12" s="329">
        <v>18663.3</v>
      </c>
      <c r="D12" s="329">
        <v>86</v>
      </c>
      <c r="E12" s="328">
        <v>28866</v>
      </c>
      <c r="F12" s="330">
        <v>133</v>
      </c>
      <c r="G12" s="331">
        <v>111</v>
      </c>
      <c r="J12" s="28"/>
    </row>
    <row r="13" spans="1:14" ht="24.95" customHeight="1">
      <c r="A13" s="322" t="s">
        <v>52</v>
      </c>
      <c r="B13" s="323">
        <v>160</v>
      </c>
      <c r="C13" s="324">
        <v>10945.1</v>
      </c>
      <c r="D13" s="324">
        <v>68.400000000000006</v>
      </c>
      <c r="E13" s="323">
        <v>15688</v>
      </c>
      <c r="F13" s="325">
        <v>98</v>
      </c>
      <c r="G13" s="326">
        <v>101</v>
      </c>
      <c r="J13" s="28"/>
    </row>
    <row r="14" spans="1:14" ht="24.95" customHeight="1">
      <c r="A14" s="327" t="s">
        <v>53</v>
      </c>
      <c r="B14" s="328">
        <v>121</v>
      </c>
      <c r="C14" s="329">
        <v>10594.8</v>
      </c>
      <c r="D14" s="329">
        <v>87.6</v>
      </c>
      <c r="E14" s="328">
        <v>20633</v>
      </c>
      <c r="F14" s="330">
        <v>170</v>
      </c>
      <c r="G14" s="331">
        <v>77</v>
      </c>
      <c r="J14" s="28"/>
    </row>
    <row r="15" spans="1:14" ht="24.95" customHeight="1">
      <c r="A15" s="322" t="s">
        <v>54</v>
      </c>
      <c r="B15" s="323">
        <v>127</v>
      </c>
      <c r="C15" s="324">
        <v>12895.6</v>
      </c>
      <c r="D15" s="324">
        <v>101.5</v>
      </c>
      <c r="E15" s="323">
        <v>13841</v>
      </c>
      <c r="F15" s="325">
        <v>108</v>
      </c>
      <c r="G15" s="326">
        <v>85</v>
      </c>
      <c r="J15" s="28"/>
    </row>
    <row r="16" spans="1:14" ht="24.95" customHeight="1">
      <c r="A16" s="327" t="s">
        <v>55</v>
      </c>
      <c r="B16" s="328">
        <v>96</v>
      </c>
      <c r="C16" s="329">
        <v>20000</v>
      </c>
      <c r="D16" s="329">
        <v>208.3</v>
      </c>
      <c r="E16" s="328">
        <v>16801</v>
      </c>
      <c r="F16" s="330">
        <v>175</v>
      </c>
      <c r="G16" s="331">
        <v>69</v>
      </c>
      <c r="J16" s="28"/>
    </row>
    <row r="17" spans="1:11" ht="24.95" customHeight="1">
      <c r="A17" s="322" t="s">
        <v>56</v>
      </c>
      <c r="B17" s="323">
        <v>118</v>
      </c>
      <c r="C17" s="324">
        <v>10759.5</v>
      </c>
      <c r="D17" s="324">
        <v>91.2</v>
      </c>
      <c r="E17" s="323">
        <v>12368</v>
      </c>
      <c r="F17" s="325">
        <v>104</v>
      </c>
      <c r="G17" s="326">
        <v>86</v>
      </c>
      <c r="J17" s="28"/>
    </row>
    <row r="18" spans="1:11" ht="24.95" customHeight="1">
      <c r="A18" s="327" t="s">
        <v>57</v>
      </c>
      <c r="B18" s="328">
        <v>113</v>
      </c>
      <c r="C18" s="329">
        <v>25224.7</v>
      </c>
      <c r="D18" s="329">
        <v>223.2</v>
      </c>
      <c r="E18" s="328">
        <v>23149</v>
      </c>
      <c r="F18" s="330">
        <v>204</v>
      </c>
      <c r="G18" s="331">
        <v>83</v>
      </c>
      <c r="J18" s="28"/>
    </row>
    <row r="19" spans="1:11" ht="24.95" customHeight="1">
      <c r="A19" s="322" t="s">
        <v>58</v>
      </c>
      <c r="B19" s="323">
        <v>191</v>
      </c>
      <c r="C19" s="324">
        <v>15041.7</v>
      </c>
      <c r="D19" s="324">
        <v>78.8</v>
      </c>
      <c r="E19" s="323">
        <v>14453</v>
      </c>
      <c r="F19" s="325">
        <v>75</v>
      </c>
      <c r="G19" s="326">
        <v>108</v>
      </c>
      <c r="J19" s="28"/>
    </row>
    <row r="20" spans="1:11" ht="24.95" customHeight="1">
      <c r="A20" s="327" t="s">
        <v>59</v>
      </c>
      <c r="B20" s="328">
        <v>112</v>
      </c>
      <c r="C20" s="329">
        <v>4247.3</v>
      </c>
      <c r="D20" s="329">
        <v>37.9</v>
      </c>
      <c r="E20" s="328">
        <v>11182</v>
      </c>
      <c r="F20" s="330">
        <v>99</v>
      </c>
      <c r="G20" s="331">
        <v>79</v>
      </c>
      <c r="J20" s="28"/>
    </row>
    <row r="21" spans="1:11" ht="24.95" customHeight="1">
      <c r="A21" s="332" t="s">
        <v>60</v>
      </c>
      <c r="B21" s="333">
        <v>134</v>
      </c>
      <c r="C21" s="334">
        <v>6589.1</v>
      </c>
      <c r="D21" s="334">
        <v>49.2</v>
      </c>
      <c r="E21" s="333">
        <v>11130</v>
      </c>
      <c r="F21" s="335">
        <v>83</v>
      </c>
      <c r="G21" s="336">
        <v>97</v>
      </c>
      <c r="J21" s="28"/>
    </row>
    <row r="22" spans="1:11" ht="24.95" customHeight="1">
      <c r="A22" s="337" t="s">
        <v>61</v>
      </c>
      <c r="B22" s="265">
        <v>2577</v>
      </c>
      <c r="C22" s="265">
        <v>367746.6</v>
      </c>
      <c r="D22" s="265">
        <v>142.69999999999999</v>
      </c>
      <c r="E22" s="265">
        <v>518086</v>
      </c>
      <c r="F22" s="338">
        <v>201</v>
      </c>
      <c r="G22" s="339">
        <v>1199</v>
      </c>
      <c r="J22" s="28"/>
      <c r="K22" s="79"/>
    </row>
    <row r="23" spans="1:11">
      <c r="A23" s="361" t="s">
        <v>33</v>
      </c>
      <c r="B23" s="361"/>
      <c r="C23" s="361"/>
      <c r="D23" s="361"/>
      <c r="E23" s="360" t="s">
        <v>34</v>
      </c>
      <c r="F23" s="360"/>
      <c r="G23" s="360"/>
    </row>
    <row r="25" spans="1:11">
      <c r="B25" s="28"/>
      <c r="C25" s="28"/>
      <c r="D25" s="28"/>
      <c r="E25" s="28"/>
      <c r="F25" s="28"/>
      <c r="G25" s="28"/>
    </row>
    <row r="26" spans="1:11">
      <c r="B26" s="139"/>
      <c r="C26" s="139"/>
      <c r="D26" s="139"/>
      <c r="E26" s="139"/>
    </row>
    <row r="31" spans="1:11">
      <c r="A31"/>
    </row>
    <row r="32" spans="1:11">
      <c r="A32"/>
    </row>
    <row r="33" spans="1:5">
      <c r="A33"/>
      <c r="C33" s="190"/>
      <c r="D33" s="190"/>
      <c r="E33" s="190"/>
    </row>
    <row r="34" spans="1:5">
      <c r="A34"/>
      <c r="C34" s="190" t="s">
        <v>569</v>
      </c>
      <c r="D34" s="190" t="s">
        <v>570</v>
      </c>
      <c r="E34" s="190"/>
    </row>
    <row r="35" spans="1:5">
      <c r="A35"/>
      <c r="C35" s="193" t="s">
        <v>60</v>
      </c>
      <c r="D35" s="207">
        <v>6.5891000000000002</v>
      </c>
      <c r="E35" s="208"/>
    </row>
    <row r="36" spans="1:5">
      <c r="A36"/>
      <c r="C36" s="195" t="s">
        <v>59</v>
      </c>
      <c r="D36" s="207">
        <v>4.2473000000000001</v>
      </c>
      <c r="E36" s="208"/>
    </row>
    <row r="37" spans="1:5">
      <c r="A37"/>
      <c r="C37" s="195" t="s">
        <v>58</v>
      </c>
      <c r="D37" s="207">
        <v>15.041700000000001</v>
      </c>
      <c r="E37" s="208"/>
    </row>
    <row r="38" spans="1:5">
      <c r="A38"/>
      <c r="C38" s="195" t="s">
        <v>57</v>
      </c>
      <c r="D38" s="207">
        <v>25.224700000000002</v>
      </c>
      <c r="E38" s="208"/>
    </row>
    <row r="39" spans="1:5">
      <c r="A39"/>
      <c r="C39" s="195" t="s">
        <v>56</v>
      </c>
      <c r="D39" s="207">
        <v>10.759499999999999</v>
      </c>
      <c r="E39" s="208"/>
    </row>
    <row r="40" spans="1:5">
      <c r="A40"/>
      <c r="C40" s="195" t="s">
        <v>55</v>
      </c>
      <c r="D40" s="207">
        <v>20</v>
      </c>
      <c r="E40" s="208"/>
    </row>
    <row r="41" spans="1:5">
      <c r="A41"/>
      <c r="C41" s="195" t="s">
        <v>54</v>
      </c>
      <c r="D41" s="207">
        <v>12.8956</v>
      </c>
      <c r="E41" s="208"/>
    </row>
    <row r="42" spans="1:5">
      <c r="A42"/>
      <c r="C42" s="195" t="s">
        <v>53</v>
      </c>
      <c r="D42" s="209">
        <v>10.594799999999999</v>
      </c>
      <c r="E42" s="208"/>
    </row>
    <row r="43" spans="1:5">
      <c r="A43"/>
      <c r="C43" s="195" t="s">
        <v>52</v>
      </c>
      <c r="D43" s="209">
        <v>10.9451</v>
      </c>
      <c r="E43" s="208"/>
    </row>
    <row r="44" spans="1:5">
      <c r="A44"/>
      <c r="C44" s="195" t="s">
        <v>51</v>
      </c>
      <c r="D44" s="209">
        <v>18.6633</v>
      </c>
      <c r="E44" s="208"/>
    </row>
    <row r="45" spans="1:5">
      <c r="A45"/>
      <c r="C45" s="195" t="s">
        <v>50</v>
      </c>
      <c r="D45" s="209">
        <v>11.7674</v>
      </c>
      <c r="E45" s="208"/>
    </row>
    <row r="46" spans="1:5">
      <c r="A46"/>
      <c r="C46" s="195" t="s">
        <v>49</v>
      </c>
      <c r="D46" s="209">
        <v>14.4862</v>
      </c>
      <c r="E46" s="208"/>
    </row>
    <row r="47" spans="1:5">
      <c r="A47"/>
      <c r="C47" s="195" t="s">
        <v>48</v>
      </c>
      <c r="D47" s="209">
        <v>32.5244</v>
      </c>
      <c r="E47" s="208"/>
    </row>
    <row r="48" spans="1:5">
      <c r="A48"/>
      <c r="C48" s="195" t="s">
        <v>47</v>
      </c>
      <c r="D48" s="209">
        <v>62.983599999999996</v>
      </c>
      <c r="E48" s="208"/>
    </row>
    <row r="49" spans="1:10">
      <c r="A49"/>
      <c r="C49" s="195" t="s">
        <v>46</v>
      </c>
      <c r="D49" s="209">
        <v>17.534400000000002</v>
      </c>
      <c r="E49" s="208"/>
    </row>
    <row r="50" spans="1:10">
      <c r="A50"/>
      <c r="C50" s="195" t="s">
        <v>45</v>
      </c>
      <c r="D50" s="209">
        <v>55.951300000000003</v>
      </c>
      <c r="E50" s="208"/>
    </row>
    <row r="51" spans="1:10">
      <c r="A51"/>
      <c r="C51" s="195" t="s">
        <v>44</v>
      </c>
      <c r="D51" s="209">
        <v>31.569299999999998</v>
      </c>
      <c r="E51" s="208"/>
    </row>
    <row r="52" spans="1:10">
      <c r="C52" s="195" t="s">
        <v>43</v>
      </c>
      <c r="D52" s="209">
        <v>1.8624000000000001</v>
      </c>
      <c r="E52" s="208"/>
    </row>
    <row r="53" spans="1:10">
      <c r="C53" s="195" t="s">
        <v>42</v>
      </c>
      <c r="D53" s="209">
        <v>4.1067</v>
      </c>
      <c r="E53" s="208"/>
    </row>
    <row r="54" spans="1:10">
      <c r="C54" s="190"/>
      <c r="D54" s="190"/>
      <c r="E54" s="190"/>
    </row>
    <row r="57" spans="1:10">
      <c r="J57" s="10"/>
    </row>
  </sheetData>
  <mergeCells count="4">
    <mergeCell ref="A1:G1"/>
    <mergeCell ref="E23:G23"/>
    <mergeCell ref="A23:D23"/>
    <mergeCell ref="J4:J5"/>
  </mergeCells>
  <printOptions horizontalCentered="1" verticalCentered="1"/>
  <pageMargins left="0.25" right="0.25"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A23EE-F02E-43EA-B01D-8A691F13BB76}">
  <sheetPr>
    <tabColor rgb="FF92D050"/>
  </sheetPr>
  <dimension ref="A1:M22"/>
  <sheetViews>
    <sheetView topLeftCell="A5" zoomScaleNormal="100" workbookViewId="0">
      <selection activeCell="M13" sqref="M13"/>
    </sheetView>
  </sheetViews>
  <sheetFormatPr defaultRowHeight="15"/>
  <cols>
    <col min="1" max="1" width="12" customWidth="1"/>
    <col min="2" max="7" width="7.85546875" customWidth="1"/>
    <col min="8" max="8" width="11.42578125" style="10" customWidth="1"/>
    <col min="11" max="11" width="12.28515625" customWidth="1"/>
    <col min="13" max="13" width="18.140625" bestFit="1" customWidth="1"/>
    <col min="17" max="17" width="0" hidden="1" customWidth="1"/>
  </cols>
  <sheetData>
    <row r="1" spans="1:13" ht="32.25" customHeight="1">
      <c r="A1" s="410" t="s">
        <v>571</v>
      </c>
      <c r="B1" s="411"/>
      <c r="C1" s="411"/>
      <c r="D1" s="411"/>
      <c r="E1" s="411"/>
      <c r="F1" s="411"/>
      <c r="G1" s="411"/>
      <c r="H1" s="412"/>
    </row>
    <row r="2" spans="1:13" ht="32.25" customHeight="1">
      <c r="A2" s="413" t="s">
        <v>740</v>
      </c>
      <c r="B2" s="414"/>
      <c r="C2" s="414"/>
      <c r="D2" s="414"/>
      <c r="E2" s="414"/>
      <c r="F2" s="414"/>
      <c r="G2" s="414"/>
      <c r="H2" s="415"/>
    </row>
    <row r="3" spans="1:13" ht="67.5" customHeight="1">
      <c r="A3" s="275" t="s">
        <v>462</v>
      </c>
      <c r="B3" s="63" t="s">
        <v>459</v>
      </c>
      <c r="C3" s="63" t="s">
        <v>36</v>
      </c>
      <c r="D3" s="63" t="s">
        <v>208</v>
      </c>
      <c r="E3" s="63" t="s">
        <v>39</v>
      </c>
      <c r="F3" s="63" t="s">
        <v>37</v>
      </c>
      <c r="G3" s="63" t="s">
        <v>38</v>
      </c>
      <c r="H3" s="148" t="s">
        <v>463</v>
      </c>
    </row>
    <row r="4" spans="1:13" ht="35.25" customHeight="1">
      <c r="A4" s="245" t="s">
        <v>473</v>
      </c>
      <c r="B4" s="223">
        <v>5</v>
      </c>
      <c r="C4" s="57">
        <v>5</v>
      </c>
      <c r="D4" s="57">
        <v>93.9</v>
      </c>
      <c r="E4" s="57">
        <v>18.8</v>
      </c>
      <c r="F4" s="57">
        <v>446</v>
      </c>
      <c r="G4" s="223">
        <f>F4/B4</f>
        <v>89.2</v>
      </c>
      <c r="H4" s="246" t="s">
        <v>29</v>
      </c>
      <c r="L4" s="362"/>
      <c r="M4" s="224" t="s">
        <v>770</v>
      </c>
    </row>
    <row r="5" spans="1:13" ht="35.25" customHeight="1">
      <c r="A5" s="247" t="s">
        <v>474</v>
      </c>
      <c r="B5" s="6">
        <v>9</v>
      </c>
      <c r="C5" s="5">
        <v>9</v>
      </c>
      <c r="D5" s="5">
        <v>334.4</v>
      </c>
      <c r="E5" s="5">
        <v>37.200000000000003</v>
      </c>
      <c r="F5" s="5">
        <v>1011</v>
      </c>
      <c r="G5" s="6">
        <f t="shared" ref="G5:G15" si="0">F5/B5</f>
        <v>112.33333333333333</v>
      </c>
      <c r="H5" s="248" t="s">
        <v>31</v>
      </c>
      <c r="L5" s="362"/>
      <c r="M5" s="225" t="s">
        <v>771</v>
      </c>
    </row>
    <row r="6" spans="1:13" ht="35.25" customHeight="1">
      <c r="A6" s="245" t="s">
        <v>475</v>
      </c>
      <c r="B6" s="223">
        <v>16</v>
      </c>
      <c r="C6" s="57">
        <v>12</v>
      </c>
      <c r="D6" s="57">
        <v>1400.6</v>
      </c>
      <c r="E6" s="57">
        <v>87.5</v>
      </c>
      <c r="F6" s="57">
        <v>2370</v>
      </c>
      <c r="G6" s="223">
        <f t="shared" si="0"/>
        <v>148.125</v>
      </c>
      <c r="H6" s="246" t="s">
        <v>26</v>
      </c>
    </row>
    <row r="7" spans="1:13" ht="35.25" customHeight="1">
      <c r="A7" s="247" t="s">
        <v>476</v>
      </c>
      <c r="B7" s="6">
        <v>4</v>
      </c>
      <c r="C7" s="5">
        <v>4</v>
      </c>
      <c r="D7" s="5">
        <v>46.9</v>
      </c>
      <c r="E7" s="5">
        <v>11.7</v>
      </c>
      <c r="F7" s="5">
        <v>141</v>
      </c>
      <c r="G7" s="6">
        <f t="shared" si="0"/>
        <v>35.25</v>
      </c>
      <c r="H7" s="248" t="s">
        <v>464</v>
      </c>
    </row>
    <row r="8" spans="1:13" ht="35.25" customHeight="1">
      <c r="A8" s="245" t="s">
        <v>484</v>
      </c>
      <c r="B8" s="223">
        <v>8</v>
      </c>
      <c r="C8" s="57">
        <v>6</v>
      </c>
      <c r="D8" s="57">
        <v>232.5</v>
      </c>
      <c r="E8" s="57">
        <v>29.1</v>
      </c>
      <c r="F8" s="57">
        <v>820</v>
      </c>
      <c r="G8" s="223">
        <f t="shared" si="0"/>
        <v>102.5</v>
      </c>
      <c r="H8" s="246" t="s">
        <v>465</v>
      </c>
    </row>
    <row r="9" spans="1:13" ht="35.25" customHeight="1">
      <c r="A9" s="247" t="s">
        <v>477</v>
      </c>
      <c r="B9" s="6">
        <v>29</v>
      </c>
      <c r="C9" s="5">
        <v>17</v>
      </c>
      <c r="D9" s="5">
        <v>2744.8</v>
      </c>
      <c r="E9" s="5">
        <v>94.6</v>
      </c>
      <c r="F9" s="5">
        <v>3163</v>
      </c>
      <c r="G9" s="6">
        <f t="shared" si="0"/>
        <v>109.06896551724138</v>
      </c>
      <c r="H9" s="248" t="s">
        <v>466</v>
      </c>
    </row>
    <row r="10" spans="1:13" ht="35.25" customHeight="1">
      <c r="A10" s="245" t="s">
        <v>478</v>
      </c>
      <c r="B10" s="223">
        <v>7</v>
      </c>
      <c r="C10" s="57">
        <v>7</v>
      </c>
      <c r="D10" s="57">
        <v>387.5</v>
      </c>
      <c r="E10" s="57">
        <v>55.4</v>
      </c>
      <c r="F10" s="57">
        <v>263</v>
      </c>
      <c r="G10" s="223">
        <f t="shared" si="0"/>
        <v>37.571428571428569</v>
      </c>
      <c r="H10" s="246" t="s">
        <v>467</v>
      </c>
    </row>
    <row r="11" spans="1:13" ht="35.25" customHeight="1">
      <c r="A11" s="247" t="s">
        <v>479</v>
      </c>
      <c r="B11" s="6">
        <v>13</v>
      </c>
      <c r="C11" s="5">
        <v>12</v>
      </c>
      <c r="D11" s="5">
        <v>490</v>
      </c>
      <c r="E11" s="5">
        <v>37.700000000000003</v>
      </c>
      <c r="F11" s="5">
        <v>443</v>
      </c>
      <c r="G11" s="6">
        <f t="shared" si="0"/>
        <v>34.07692307692308</v>
      </c>
      <c r="H11" s="248" t="s">
        <v>468</v>
      </c>
    </row>
    <row r="12" spans="1:13" ht="35.25" customHeight="1">
      <c r="A12" s="245" t="s">
        <v>480</v>
      </c>
      <c r="B12" s="223">
        <v>9</v>
      </c>
      <c r="C12" s="57">
        <v>8</v>
      </c>
      <c r="D12" s="57">
        <v>191.2</v>
      </c>
      <c r="E12" s="57">
        <v>21.2</v>
      </c>
      <c r="F12" s="57">
        <v>656</v>
      </c>
      <c r="G12" s="223">
        <f t="shared" si="0"/>
        <v>72.888888888888886</v>
      </c>
      <c r="H12" s="246" t="s">
        <v>469</v>
      </c>
    </row>
    <row r="13" spans="1:13" ht="35.25" customHeight="1">
      <c r="A13" s="247" t="s">
        <v>481</v>
      </c>
      <c r="B13" s="6">
        <v>5</v>
      </c>
      <c r="C13" s="5">
        <v>4</v>
      </c>
      <c r="D13" s="5">
        <v>387.2</v>
      </c>
      <c r="E13" s="5">
        <v>77.400000000000006</v>
      </c>
      <c r="F13" s="5">
        <v>777</v>
      </c>
      <c r="G13" s="6">
        <f t="shared" si="0"/>
        <v>155.4</v>
      </c>
      <c r="H13" s="248" t="s">
        <v>470</v>
      </c>
    </row>
    <row r="14" spans="1:13" ht="35.25" customHeight="1">
      <c r="A14" s="245" t="s">
        <v>482</v>
      </c>
      <c r="B14" s="223">
        <v>13</v>
      </c>
      <c r="C14" s="57">
        <v>12</v>
      </c>
      <c r="D14" s="57">
        <v>197</v>
      </c>
      <c r="E14" s="57">
        <v>15.2</v>
      </c>
      <c r="F14" s="57">
        <v>486</v>
      </c>
      <c r="G14" s="223">
        <f t="shared" si="0"/>
        <v>37.384615384615387</v>
      </c>
      <c r="H14" s="246" t="s">
        <v>471</v>
      </c>
    </row>
    <row r="15" spans="1:13" ht="35.25" customHeight="1">
      <c r="A15" s="247" t="s">
        <v>483</v>
      </c>
      <c r="B15" s="6">
        <v>16</v>
      </c>
      <c r="C15" s="5">
        <v>11</v>
      </c>
      <c r="D15" s="5">
        <v>83.1</v>
      </c>
      <c r="E15" s="5">
        <v>5.2</v>
      </c>
      <c r="F15" s="5">
        <v>554</v>
      </c>
      <c r="G15" s="6">
        <f t="shared" si="0"/>
        <v>34.625</v>
      </c>
      <c r="H15" s="248" t="s">
        <v>472</v>
      </c>
    </row>
    <row r="16" spans="1:13" ht="35.25" customHeight="1">
      <c r="A16" s="340" t="s">
        <v>88</v>
      </c>
      <c r="B16" s="341">
        <f>SUM(B4:B15)</f>
        <v>134</v>
      </c>
      <c r="C16" s="341">
        <f t="shared" ref="C16:F16" si="1">SUM(C4:C15)</f>
        <v>107</v>
      </c>
      <c r="D16" s="342">
        <f t="shared" si="1"/>
        <v>6589.1</v>
      </c>
      <c r="E16" s="342">
        <f>D16/B16</f>
        <v>49.172388059701497</v>
      </c>
      <c r="F16" s="341">
        <f t="shared" si="1"/>
        <v>11130</v>
      </c>
      <c r="G16" s="343">
        <f>F16/B16</f>
        <v>83.059701492537314</v>
      </c>
      <c r="H16" s="344" t="s">
        <v>389</v>
      </c>
    </row>
    <row r="17" spans="1:8">
      <c r="A17" s="361" t="s">
        <v>33</v>
      </c>
      <c r="B17" s="361"/>
      <c r="C17" s="361"/>
      <c r="D17" s="361"/>
      <c r="E17" s="360" t="s">
        <v>34</v>
      </c>
      <c r="F17" s="360"/>
      <c r="G17" s="360"/>
      <c r="H17" s="360"/>
    </row>
    <row r="22" spans="1:8">
      <c r="H22"/>
    </row>
  </sheetData>
  <sortState xmlns:xlrd2="http://schemas.microsoft.com/office/spreadsheetml/2017/richdata2" ref="A25:B43">
    <sortCondition descending="1" ref="A25:A43"/>
  </sortState>
  <mergeCells count="5">
    <mergeCell ref="A2:H2"/>
    <mergeCell ref="A1:H1"/>
    <mergeCell ref="E17:H17"/>
    <mergeCell ref="A17:D17"/>
    <mergeCell ref="L4:L5"/>
  </mergeCells>
  <printOptions horizontalCentered="1" verticalCentered="1"/>
  <pageMargins left="0" right="0" top="0" bottom="0" header="0" footer="0"/>
  <pageSetup scale="105" orientation="portrait" horizontalDpi="4294967295" verticalDpi="4294967295"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EC25-A2A4-4F8B-B0BE-230EBD4B87CD}">
  <sheetPr>
    <tabColor rgb="FF92D050"/>
  </sheetPr>
  <dimension ref="A1:AB27"/>
  <sheetViews>
    <sheetView zoomScaleNormal="100" workbookViewId="0">
      <selection activeCell="M13" sqref="M13"/>
    </sheetView>
  </sheetViews>
  <sheetFormatPr defaultRowHeight="15"/>
  <cols>
    <col min="1" max="1" width="8.140625" style="8" customWidth="1"/>
    <col min="2" max="2" width="28.28515625" customWidth="1"/>
    <col min="3" max="3" width="9.140625" customWidth="1"/>
    <col min="4" max="4" width="11.42578125" customWidth="1"/>
    <col min="5" max="5" width="9.42578125" customWidth="1"/>
    <col min="6" max="6" width="10.140625" customWidth="1"/>
    <col min="7" max="7" width="11.5703125" customWidth="1"/>
    <col min="8" max="8" width="9.7109375" customWidth="1"/>
    <col min="9" max="9" width="30.42578125" customWidth="1"/>
    <col min="10" max="10" width="7" style="10" customWidth="1"/>
    <col min="14" max="14" width="18.140625" bestFit="1" customWidth="1"/>
  </cols>
  <sheetData>
    <row r="1" spans="1:14" ht="30" customHeight="1">
      <c r="A1" s="410" t="s">
        <v>572</v>
      </c>
      <c r="B1" s="411"/>
      <c r="C1" s="411"/>
      <c r="D1" s="411"/>
      <c r="E1" s="411"/>
      <c r="F1" s="411"/>
      <c r="G1" s="411"/>
      <c r="H1" s="411"/>
      <c r="I1" s="411"/>
      <c r="J1" s="412"/>
    </row>
    <row r="2" spans="1:14" ht="30" customHeight="1">
      <c r="A2" s="413" t="s">
        <v>683</v>
      </c>
      <c r="B2" s="414"/>
      <c r="C2" s="414"/>
      <c r="D2" s="414"/>
      <c r="E2" s="414"/>
      <c r="F2" s="414"/>
      <c r="G2" s="414"/>
      <c r="H2" s="414"/>
      <c r="I2" s="414"/>
      <c r="J2" s="415"/>
    </row>
    <row r="3" spans="1:14" ht="88.5" customHeight="1">
      <c r="A3" s="171" t="s">
        <v>664</v>
      </c>
      <c r="B3" s="9" t="s">
        <v>295</v>
      </c>
      <c r="C3" s="9" t="s">
        <v>710</v>
      </c>
      <c r="D3" s="9" t="s">
        <v>632</v>
      </c>
      <c r="E3" s="9" t="s">
        <v>517</v>
      </c>
      <c r="F3" s="9" t="s">
        <v>515</v>
      </c>
      <c r="G3" s="9" t="s">
        <v>657</v>
      </c>
      <c r="H3" s="9" t="s">
        <v>39</v>
      </c>
      <c r="I3" s="9" t="s">
        <v>30</v>
      </c>
      <c r="J3" s="244" t="s">
        <v>573</v>
      </c>
    </row>
    <row r="4" spans="1:14" ht="21.75" customHeight="1">
      <c r="A4" s="149">
        <v>1</v>
      </c>
      <c r="B4" s="221" t="s">
        <v>327</v>
      </c>
      <c r="C4" s="80">
        <v>47</v>
      </c>
      <c r="D4" s="222">
        <v>26</v>
      </c>
      <c r="E4" s="222">
        <v>2919</v>
      </c>
      <c r="F4" s="222">
        <v>62</v>
      </c>
      <c r="G4" s="222">
        <v>1098.7</v>
      </c>
      <c r="H4" s="222">
        <v>23.4</v>
      </c>
      <c r="I4" s="345" t="s">
        <v>21</v>
      </c>
      <c r="J4" s="246">
        <v>1</v>
      </c>
      <c r="M4" s="362"/>
      <c r="N4" s="224" t="s">
        <v>770</v>
      </c>
    </row>
    <row r="5" spans="1:14" ht="21.75" customHeight="1">
      <c r="A5" s="151">
        <v>2</v>
      </c>
      <c r="B5" s="58" t="s">
        <v>332</v>
      </c>
      <c r="C5" s="81">
        <v>19</v>
      </c>
      <c r="D5" s="71">
        <v>15</v>
      </c>
      <c r="E5" s="71">
        <v>934</v>
      </c>
      <c r="F5" s="71">
        <v>49</v>
      </c>
      <c r="G5" s="71">
        <v>228.1</v>
      </c>
      <c r="H5" s="71">
        <v>12</v>
      </c>
      <c r="I5" s="346" t="s">
        <v>258</v>
      </c>
      <c r="J5" s="248">
        <v>2</v>
      </c>
      <c r="M5" s="362"/>
      <c r="N5" s="225" t="s">
        <v>771</v>
      </c>
    </row>
    <row r="6" spans="1:14" ht="21.75" customHeight="1">
      <c r="A6" s="149">
        <v>3</v>
      </c>
      <c r="B6" s="221" t="s">
        <v>485</v>
      </c>
      <c r="C6" s="80">
        <v>11</v>
      </c>
      <c r="D6" s="222">
        <v>7</v>
      </c>
      <c r="E6" s="222">
        <v>1893</v>
      </c>
      <c r="F6" s="222">
        <v>172</v>
      </c>
      <c r="G6" s="222">
        <v>869.6</v>
      </c>
      <c r="H6" s="222">
        <v>79.099999999999994</v>
      </c>
      <c r="I6" s="345" t="s">
        <v>487</v>
      </c>
      <c r="J6" s="246">
        <v>3</v>
      </c>
    </row>
    <row r="7" spans="1:14" ht="21.75" customHeight="1">
      <c r="A7" s="151">
        <v>4</v>
      </c>
      <c r="B7" s="58" t="s">
        <v>330</v>
      </c>
      <c r="C7" s="81">
        <v>10</v>
      </c>
      <c r="D7" s="71">
        <v>9</v>
      </c>
      <c r="E7" s="71">
        <v>394</v>
      </c>
      <c r="F7" s="71">
        <v>39</v>
      </c>
      <c r="G7" s="71">
        <v>119.1</v>
      </c>
      <c r="H7" s="71">
        <v>11.9</v>
      </c>
      <c r="I7" s="346" t="s">
        <v>24</v>
      </c>
      <c r="J7" s="248">
        <v>4</v>
      </c>
    </row>
    <row r="8" spans="1:14" ht="21.75" customHeight="1">
      <c r="A8" s="149">
        <v>5</v>
      </c>
      <c r="B8" s="221" t="s">
        <v>381</v>
      </c>
      <c r="C8" s="80">
        <v>10</v>
      </c>
      <c r="D8" s="222">
        <v>8</v>
      </c>
      <c r="E8" s="222">
        <v>1016</v>
      </c>
      <c r="F8" s="222">
        <v>101</v>
      </c>
      <c r="G8" s="222">
        <v>338.6</v>
      </c>
      <c r="H8" s="222">
        <v>33.9</v>
      </c>
      <c r="I8" s="345" t="s">
        <v>22</v>
      </c>
      <c r="J8" s="246">
        <v>5</v>
      </c>
    </row>
    <row r="9" spans="1:14" ht="21.75" customHeight="1">
      <c r="A9" s="151">
        <v>6</v>
      </c>
      <c r="B9" s="58" t="s">
        <v>335</v>
      </c>
      <c r="C9" s="81">
        <v>8</v>
      </c>
      <c r="D9" s="71">
        <v>6</v>
      </c>
      <c r="E9" s="71">
        <v>449</v>
      </c>
      <c r="F9" s="71">
        <v>56</v>
      </c>
      <c r="G9" s="71">
        <v>627.5</v>
      </c>
      <c r="H9" s="71">
        <v>78.400000000000006</v>
      </c>
      <c r="I9" s="346" t="s">
        <v>23</v>
      </c>
      <c r="J9" s="248">
        <v>6</v>
      </c>
    </row>
    <row r="10" spans="1:14" ht="21.75" customHeight="1">
      <c r="A10" s="149">
        <v>7</v>
      </c>
      <c r="B10" s="221" t="s">
        <v>280</v>
      </c>
      <c r="C10" s="80">
        <v>6</v>
      </c>
      <c r="D10" s="222">
        <v>6</v>
      </c>
      <c r="E10" s="222">
        <v>1044</v>
      </c>
      <c r="F10" s="222">
        <v>174</v>
      </c>
      <c r="G10" s="87">
        <v>1740</v>
      </c>
      <c r="H10" s="222">
        <v>290</v>
      </c>
      <c r="I10" s="345" t="s">
        <v>314</v>
      </c>
      <c r="J10" s="246">
        <v>7</v>
      </c>
    </row>
    <row r="11" spans="1:14" ht="21.75" customHeight="1">
      <c r="A11" s="151">
        <v>8</v>
      </c>
      <c r="B11" s="58" t="s">
        <v>486</v>
      </c>
      <c r="C11" s="81">
        <v>5</v>
      </c>
      <c r="D11" s="71">
        <v>5</v>
      </c>
      <c r="E11" s="71">
        <v>164</v>
      </c>
      <c r="F11" s="71">
        <v>32</v>
      </c>
      <c r="G11" s="71">
        <v>28.5</v>
      </c>
      <c r="H11" s="71">
        <v>5.7</v>
      </c>
      <c r="I11" s="347" t="s">
        <v>490</v>
      </c>
      <c r="J11" s="248">
        <v>8</v>
      </c>
    </row>
    <row r="12" spans="1:14" ht="21.75" customHeight="1">
      <c r="A12" s="149">
        <v>9</v>
      </c>
      <c r="B12" s="221" t="s">
        <v>318</v>
      </c>
      <c r="C12" s="80">
        <v>5</v>
      </c>
      <c r="D12" s="222">
        <v>3</v>
      </c>
      <c r="E12" s="222">
        <v>822</v>
      </c>
      <c r="F12" s="222">
        <v>164</v>
      </c>
      <c r="G12" s="222">
        <v>136.19999999999999</v>
      </c>
      <c r="H12" s="222">
        <v>27.2</v>
      </c>
      <c r="I12" s="345" t="s">
        <v>489</v>
      </c>
      <c r="J12" s="246">
        <v>9</v>
      </c>
    </row>
    <row r="13" spans="1:14" ht="21.75" customHeight="1">
      <c r="A13" s="151">
        <v>10</v>
      </c>
      <c r="B13" s="58" t="s">
        <v>334</v>
      </c>
      <c r="C13" s="81">
        <v>3</v>
      </c>
      <c r="D13" s="71">
        <v>2</v>
      </c>
      <c r="E13" s="71">
        <v>156</v>
      </c>
      <c r="F13" s="71">
        <v>52</v>
      </c>
      <c r="G13" s="71">
        <v>1083.5999999999999</v>
      </c>
      <c r="H13" s="71">
        <v>361.2</v>
      </c>
      <c r="I13" s="347" t="s">
        <v>303</v>
      </c>
      <c r="J13" s="248">
        <v>10</v>
      </c>
    </row>
    <row r="14" spans="1:14" ht="21.75" customHeight="1">
      <c r="A14" s="466" t="s">
        <v>294</v>
      </c>
      <c r="B14" s="450"/>
      <c r="C14" s="90">
        <f>C15-SUM(C4:C13)</f>
        <v>10</v>
      </c>
      <c r="D14" s="90">
        <v>10</v>
      </c>
      <c r="E14" s="90">
        <f>E15-SUM(E4:E13)</f>
        <v>1339</v>
      </c>
      <c r="F14" s="90">
        <f>E14/C14</f>
        <v>133.9</v>
      </c>
      <c r="G14" s="87">
        <f>G15-SUM(G4:G13)</f>
        <v>319.20000000000073</v>
      </c>
      <c r="H14" s="87">
        <f>G14/C14</f>
        <v>31.920000000000073</v>
      </c>
      <c r="I14" s="450" t="s">
        <v>488</v>
      </c>
      <c r="J14" s="452"/>
    </row>
    <row r="15" spans="1:14" ht="21.75" customHeight="1">
      <c r="A15" s="386" t="s">
        <v>88</v>
      </c>
      <c r="B15" s="387"/>
      <c r="C15" s="250">
        <v>134</v>
      </c>
      <c r="D15" s="250">
        <f>SUM(D4:D14)</f>
        <v>97</v>
      </c>
      <c r="E15" s="250">
        <v>11130</v>
      </c>
      <c r="F15" s="250">
        <f>E15/C15</f>
        <v>83.059701492537314</v>
      </c>
      <c r="G15" s="251">
        <v>6589.1</v>
      </c>
      <c r="H15" s="251">
        <f>G15/C15</f>
        <v>49.172388059701497</v>
      </c>
      <c r="I15" s="370" t="s">
        <v>89</v>
      </c>
      <c r="J15" s="380"/>
    </row>
    <row r="16" spans="1:14" ht="15.75" customHeight="1">
      <c r="A16" s="4" t="s">
        <v>33</v>
      </c>
      <c r="B16" s="22"/>
      <c r="C16" s="465"/>
      <c r="D16" s="465"/>
      <c r="E16" s="22"/>
      <c r="F16" s="22"/>
      <c r="G16" s="22"/>
      <c r="H16" s="22"/>
      <c r="I16" s="12"/>
      <c r="J16" s="4" t="s">
        <v>34</v>
      </c>
    </row>
    <row r="17" spans="1:28" s="1" customFormat="1" ht="30" customHeight="1">
      <c r="K17"/>
      <c r="L17"/>
      <c r="M17"/>
      <c r="N17"/>
      <c r="O17"/>
      <c r="P17"/>
      <c r="Q17"/>
      <c r="R17"/>
      <c r="S17"/>
      <c r="T17"/>
      <c r="U17"/>
      <c r="V17"/>
      <c r="W17"/>
      <c r="X17"/>
      <c r="Y17"/>
      <c r="Z17"/>
      <c r="AA17"/>
      <c r="AB17"/>
    </row>
    <row r="18" spans="1:28" ht="35.25" customHeight="1">
      <c r="B18" s="197" t="s">
        <v>574</v>
      </c>
      <c r="C18" s="215">
        <f>G10/$G$15</f>
        <v>0.26407248334370398</v>
      </c>
      <c r="D18" s="216"/>
      <c r="F18" s="55"/>
    </row>
    <row r="19" spans="1:28" ht="25.5">
      <c r="B19" s="197" t="s">
        <v>575</v>
      </c>
      <c r="C19" s="215">
        <f>G4/$G$15</f>
        <v>0.1667450789940963</v>
      </c>
      <c r="D19" s="190"/>
      <c r="E19" s="4"/>
      <c r="F19" s="4"/>
      <c r="K19" s="145"/>
    </row>
    <row r="20" spans="1:28" ht="25.5">
      <c r="A20"/>
      <c r="B20" s="197" t="s">
        <v>576</v>
      </c>
      <c r="C20" s="215">
        <f>G13/$G$15</f>
        <v>0.16445341548921702</v>
      </c>
      <c r="D20" s="190"/>
      <c r="J20"/>
    </row>
    <row r="21" spans="1:28" ht="25.5">
      <c r="A21"/>
      <c r="B21" s="197" t="s">
        <v>175</v>
      </c>
      <c r="C21" s="215">
        <f>G6/$G$15</f>
        <v>0.13197553535384196</v>
      </c>
      <c r="D21" s="190"/>
      <c r="E21" s="28"/>
      <c r="J21"/>
    </row>
    <row r="22" spans="1:28" ht="25.5">
      <c r="A22"/>
      <c r="B22" s="197" t="s">
        <v>577</v>
      </c>
      <c r="C22" s="215">
        <f>G9/$G$15</f>
        <v>9.5233036378261068E-2</v>
      </c>
      <c r="D22" s="190"/>
      <c r="J22"/>
    </row>
    <row r="23" spans="1:28" ht="25.5">
      <c r="A23"/>
      <c r="B23" s="197" t="s">
        <v>578</v>
      </c>
      <c r="C23" s="215">
        <f>G8/$G$15</f>
        <v>5.1387898195504697E-2</v>
      </c>
      <c r="D23" s="190"/>
      <c r="J23"/>
    </row>
    <row r="24" spans="1:28" ht="30">
      <c r="A24"/>
      <c r="B24" s="205" t="s">
        <v>579</v>
      </c>
      <c r="C24" s="215">
        <v>0.12613255224537506</v>
      </c>
      <c r="D24" s="190"/>
      <c r="J24"/>
    </row>
    <row r="25" spans="1:28">
      <c r="B25" s="190"/>
      <c r="C25" s="190"/>
      <c r="D25" s="190"/>
    </row>
    <row r="26" spans="1:28">
      <c r="B26" s="190"/>
      <c r="C26" s="190"/>
      <c r="D26" s="190"/>
    </row>
    <row r="27" spans="1:28">
      <c r="B27" s="190"/>
      <c r="C27" s="190"/>
      <c r="D27" s="190"/>
    </row>
  </sheetData>
  <mergeCells count="8">
    <mergeCell ref="M4:M5"/>
    <mergeCell ref="A1:J1"/>
    <mergeCell ref="A2:J2"/>
    <mergeCell ref="C16:D16"/>
    <mergeCell ref="A15:B15"/>
    <mergeCell ref="I15:J15"/>
    <mergeCell ref="A14:B14"/>
    <mergeCell ref="I14:J14"/>
  </mergeCells>
  <printOptions horizontalCentered="1" verticalCentered="1"/>
  <pageMargins left="0" right="0" top="0" bottom="0" header="0" footer="0"/>
  <pageSetup orientation="landscape" horizontalDpi="4294967295" verticalDpi="4294967295" r:id="rId1"/>
  <ignoredErrors>
    <ignoredError sqref="F14"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D9C8-264C-4272-8181-685272648FF9}">
  <sheetPr>
    <tabColor rgb="FF92D050"/>
  </sheetPr>
  <dimension ref="A1:N27"/>
  <sheetViews>
    <sheetView zoomScaleNormal="100" workbookViewId="0">
      <selection activeCell="M13" sqref="M13"/>
    </sheetView>
  </sheetViews>
  <sheetFormatPr defaultRowHeight="15"/>
  <cols>
    <col min="1" max="1" width="8.5703125" style="8" customWidth="1"/>
    <col min="2" max="2" width="13.85546875" customWidth="1"/>
    <col min="3" max="3" width="10.42578125" customWidth="1"/>
    <col min="4" max="4" width="13.85546875" customWidth="1"/>
    <col min="5" max="7" width="10.42578125" customWidth="1"/>
    <col min="8" max="8" width="10" style="10" customWidth="1"/>
    <col min="9" max="9" width="7.7109375" style="10" customWidth="1"/>
    <col min="12" max="12" width="12.28515625" customWidth="1"/>
    <col min="14" max="14" width="18.140625" bestFit="1" customWidth="1"/>
  </cols>
  <sheetData>
    <row r="1" spans="1:14" ht="31.5" customHeight="1">
      <c r="A1" s="410" t="s">
        <v>580</v>
      </c>
      <c r="B1" s="411"/>
      <c r="C1" s="411"/>
      <c r="D1" s="411"/>
      <c r="E1" s="411"/>
      <c r="F1" s="411"/>
      <c r="G1" s="411"/>
      <c r="H1" s="411"/>
      <c r="I1" s="412"/>
    </row>
    <row r="2" spans="1:14" ht="31.5" customHeight="1">
      <c r="A2" s="413" t="s">
        <v>688</v>
      </c>
      <c r="B2" s="414"/>
      <c r="C2" s="414"/>
      <c r="D2" s="414"/>
      <c r="E2" s="414"/>
      <c r="F2" s="414"/>
      <c r="G2" s="414"/>
      <c r="H2" s="414"/>
      <c r="I2" s="415"/>
    </row>
    <row r="3" spans="1:14" ht="72" customHeight="1">
      <c r="A3" s="275" t="s">
        <v>664</v>
      </c>
      <c r="B3" s="63" t="s">
        <v>78</v>
      </c>
      <c r="C3" s="63" t="s">
        <v>521</v>
      </c>
      <c r="D3" s="63" t="s">
        <v>687</v>
      </c>
      <c r="E3" s="63" t="s">
        <v>39</v>
      </c>
      <c r="F3" s="63" t="s">
        <v>686</v>
      </c>
      <c r="G3" s="63" t="s">
        <v>515</v>
      </c>
      <c r="H3" s="63" t="s">
        <v>77</v>
      </c>
      <c r="I3" s="148" t="s">
        <v>573</v>
      </c>
    </row>
    <row r="4" spans="1:14" ht="32.25" customHeight="1">
      <c r="A4" s="348">
        <v>1</v>
      </c>
      <c r="B4" s="80" t="s">
        <v>218</v>
      </c>
      <c r="C4" s="222">
        <v>38</v>
      </c>
      <c r="D4" s="222">
        <v>1292.2</v>
      </c>
      <c r="E4" s="222">
        <v>34</v>
      </c>
      <c r="F4" s="222">
        <v>3918</v>
      </c>
      <c r="G4" s="90">
        <v>103</v>
      </c>
      <c r="H4" s="345" t="s">
        <v>9</v>
      </c>
      <c r="I4" s="246">
        <v>1</v>
      </c>
      <c r="M4" s="362"/>
      <c r="N4" s="224" t="s">
        <v>770</v>
      </c>
    </row>
    <row r="5" spans="1:14" ht="32.25" customHeight="1">
      <c r="A5" s="349">
        <v>2</v>
      </c>
      <c r="B5" s="81" t="s">
        <v>217</v>
      </c>
      <c r="C5" s="71">
        <v>29</v>
      </c>
      <c r="D5" s="71">
        <v>384.4</v>
      </c>
      <c r="E5" s="71">
        <v>13.3</v>
      </c>
      <c r="F5" s="71">
        <v>1606</v>
      </c>
      <c r="G5" s="91">
        <v>55</v>
      </c>
      <c r="H5" s="346" t="s">
        <v>348</v>
      </c>
      <c r="I5" s="248">
        <v>2</v>
      </c>
      <c r="M5" s="362"/>
      <c r="N5" s="225" t="s">
        <v>771</v>
      </c>
    </row>
    <row r="6" spans="1:14" ht="32.25" customHeight="1">
      <c r="A6" s="348">
        <v>3</v>
      </c>
      <c r="B6" s="80" t="s">
        <v>220</v>
      </c>
      <c r="C6" s="222">
        <v>18</v>
      </c>
      <c r="D6" s="222">
        <v>2531.6999999999998</v>
      </c>
      <c r="E6" s="222">
        <v>140.6</v>
      </c>
      <c r="F6" s="222">
        <v>2387</v>
      </c>
      <c r="G6" s="90">
        <v>132</v>
      </c>
      <c r="H6" s="345" t="s">
        <v>0</v>
      </c>
      <c r="I6" s="246">
        <v>3</v>
      </c>
    </row>
    <row r="7" spans="1:14" ht="32.25" customHeight="1">
      <c r="A7" s="349">
        <v>4</v>
      </c>
      <c r="B7" s="81" t="s">
        <v>219</v>
      </c>
      <c r="C7" s="71">
        <v>17</v>
      </c>
      <c r="D7" s="71">
        <v>186.8</v>
      </c>
      <c r="E7" s="71">
        <v>11</v>
      </c>
      <c r="F7" s="71">
        <v>755</v>
      </c>
      <c r="G7" s="91">
        <v>44</v>
      </c>
      <c r="H7" s="346" t="s">
        <v>453</v>
      </c>
      <c r="I7" s="248">
        <v>4</v>
      </c>
    </row>
    <row r="8" spans="1:14" ht="32.25" customHeight="1">
      <c r="A8" s="348">
        <v>5</v>
      </c>
      <c r="B8" s="80" t="s">
        <v>252</v>
      </c>
      <c r="C8" s="222">
        <v>10</v>
      </c>
      <c r="D8" s="222">
        <v>699.2</v>
      </c>
      <c r="E8" s="222">
        <v>69.900000000000006</v>
      </c>
      <c r="F8" s="222">
        <v>788</v>
      </c>
      <c r="G8" s="90">
        <f>F8/C8</f>
        <v>78.8</v>
      </c>
      <c r="H8" s="345" t="s">
        <v>3</v>
      </c>
      <c r="I8" s="246">
        <v>5</v>
      </c>
    </row>
    <row r="9" spans="1:14" ht="32.25" customHeight="1">
      <c r="A9" s="349">
        <v>6</v>
      </c>
      <c r="B9" s="81" t="s">
        <v>454</v>
      </c>
      <c r="C9" s="71">
        <v>6</v>
      </c>
      <c r="D9" s="71">
        <v>243.1</v>
      </c>
      <c r="E9" s="71">
        <v>40.5</v>
      </c>
      <c r="F9" s="71">
        <v>316</v>
      </c>
      <c r="G9" s="91">
        <f>F9/C9</f>
        <v>52.666666666666664</v>
      </c>
      <c r="H9" s="346" t="s">
        <v>237</v>
      </c>
      <c r="I9" s="248">
        <v>6</v>
      </c>
    </row>
    <row r="10" spans="1:14" ht="32.25" customHeight="1">
      <c r="A10" s="348">
        <v>7</v>
      </c>
      <c r="B10" s="80" t="s">
        <v>455</v>
      </c>
      <c r="C10" s="222">
        <v>5</v>
      </c>
      <c r="D10" s="222">
        <v>331.4</v>
      </c>
      <c r="E10" s="222">
        <v>66.3</v>
      </c>
      <c r="F10" s="222">
        <v>297</v>
      </c>
      <c r="G10" s="90">
        <v>59</v>
      </c>
      <c r="H10" s="345" t="s">
        <v>241</v>
      </c>
      <c r="I10" s="246">
        <v>7</v>
      </c>
    </row>
    <row r="11" spans="1:14" ht="32.25" customHeight="1">
      <c r="A11" s="349">
        <v>8</v>
      </c>
      <c r="B11" s="81" t="s">
        <v>456</v>
      </c>
      <c r="C11" s="71">
        <v>4</v>
      </c>
      <c r="D11" s="71">
        <v>745.6</v>
      </c>
      <c r="E11" s="71">
        <v>186.4</v>
      </c>
      <c r="F11" s="71">
        <v>243</v>
      </c>
      <c r="G11" s="91">
        <f>F11/C11</f>
        <v>60.75</v>
      </c>
      <c r="H11" s="346" t="s">
        <v>4</v>
      </c>
      <c r="I11" s="248">
        <v>8</v>
      </c>
    </row>
    <row r="12" spans="1:14" ht="32.25" customHeight="1">
      <c r="A12" s="348">
        <v>9</v>
      </c>
      <c r="B12" s="80" t="s">
        <v>457</v>
      </c>
      <c r="C12" s="222">
        <v>3</v>
      </c>
      <c r="D12" s="222">
        <v>81.400000000000006</v>
      </c>
      <c r="E12" s="222">
        <v>27.1</v>
      </c>
      <c r="F12" s="222">
        <v>392</v>
      </c>
      <c r="G12" s="90">
        <f>F12/C12</f>
        <v>130.66666666666666</v>
      </c>
      <c r="H12" s="345" t="s">
        <v>1</v>
      </c>
      <c r="I12" s="246">
        <v>9</v>
      </c>
    </row>
    <row r="13" spans="1:14" ht="32.25" customHeight="1">
      <c r="A13" s="349">
        <v>10</v>
      </c>
      <c r="B13" s="81" t="s">
        <v>74</v>
      </c>
      <c r="C13" s="71">
        <v>2</v>
      </c>
      <c r="D13" s="71">
        <v>66.7</v>
      </c>
      <c r="E13" s="71">
        <v>33.4</v>
      </c>
      <c r="F13" s="71">
        <v>267</v>
      </c>
      <c r="G13" s="91">
        <f>F13/C13</f>
        <v>133.5</v>
      </c>
      <c r="H13" s="346" t="s">
        <v>6</v>
      </c>
      <c r="I13" s="248">
        <v>10</v>
      </c>
    </row>
    <row r="14" spans="1:14" ht="32.25" customHeight="1">
      <c r="A14" s="348">
        <v>11</v>
      </c>
      <c r="B14" s="80" t="s">
        <v>232</v>
      </c>
      <c r="C14" s="222">
        <v>1</v>
      </c>
      <c r="D14" s="222">
        <v>4.7</v>
      </c>
      <c r="E14" s="222">
        <v>4.7</v>
      </c>
      <c r="F14" s="222">
        <v>31</v>
      </c>
      <c r="G14" s="90">
        <v>31</v>
      </c>
      <c r="H14" s="345" t="s">
        <v>2</v>
      </c>
      <c r="I14" s="246">
        <v>11</v>
      </c>
    </row>
    <row r="15" spans="1:14" ht="32.25" customHeight="1">
      <c r="A15" s="349">
        <v>12</v>
      </c>
      <c r="B15" s="81" t="s">
        <v>458</v>
      </c>
      <c r="C15" s="71">
        <v>1</v>
      </c>
      <c r="D15" s="71">
        <v>21.9</v>
      </c>
      <c r="E15" s="71">
        <v>21.9</v>
      </c>
      <c r="F15" s="71">
        <v>130</v>
      </c>
      <c r="G15" s="91">
        <v>130</v>
      </c>
      <c r="H15" s="346" t="s">
        <v>5</v>
      </c>
      <c r="I15" s="248">
        <v>12</v>
      </c>
    </row>
    <row r="16" spans="1:14" ht="32.25" customHeight="1">
      <c r="A16" s="369" t="s">
        <v>531</v>
      </c>
      <c r="B16" s="370"/>
      <c r="C16" s="250">
        <f>SUM(C4:C15)</f>
        <v>134</v>
      </c>
      <c r="D16" s="250">
        <f t="shared" ref="D16:F16" si="0">SUM(D4:D15)</f>
        <v>6589.0999999999985</v>
      </c>
      <c r="E16" s="251">
        <f>D16/C16</f>
        <v>49.172388059701483</v>
      </c>
      <c r="F16" s="250">
        <f t="shared" si="0"/>
        <v>11130</v>
      </c>
      <c r="G16" s="250">
        <f>F16/C16</f>
        <v>83.059701492537314</v>
      </c>
      <c r="H16" s="370" t="s">
        <v>532</v>
      </c>
      <c r="I16" s="380" t="s">
        <v>388</v>
      </c>
    </row>
    <row r="17" spans="1:9">
      <c r="A17" s="361" t="s">
        <v>33</v>
      </c>
      <c r="B17" s="361"/>
      <c r="C17" s="361"/>
      <c r="D17" s="4"/>
      <c r="F17" s="360" t="s">
        <v>725</v>
      </c>
      <c r="G17" s="360"/>
      <c r="H17" s="360"/>
      <c r="I17" s="360"/>
    </row>
    <row r="18" spans="1:9">
      <c r="A18" s="22"/>
      <c r="H18"/>
      <c r="I18"/>
    </row>
    <row r="19" spans="1:9">
      <c r="A19"/>
      <c r="H19"/>
      <c r="I19"/>
    </row>
    <row r="20" spans="1:9">
      <c r="A20"/>
      <c r="H20"/>
      <c r="I20"/>
    </row>
    <row r="21" spans="1:9">
      <c r="A21"/>
      <c r="H21"/>
      <c r="I21"/>
    </row>
    <row r="22" spans="1:9">
      <c r="A22"/>
      <c r="H22"/>
      <c r="I22"/>
    </row>
    <row r="23" spans="1:9">
      <c r="A23"/>
      <c r="H23"/>
      <c r="I23"/>
    </row>
    <row r="24" spans="1:9">
      <c r="A24"/>
      <c r="H24"/>
      <c r="I24"/>
    </row>
    <row r="25" spans="1:9">
      <c r="A25"/>
      <c r="H25"/>
      <c r="I25"/>
    </row>
    <row r="26" spans="1:9">
      <c r="A26"/>
    </row>
    <row r="27" spans="1:9">
      <c r="A27"/>
    </row>
  </sheetData>
  <mergeCells count="7">
    <mergeCell ref="A1:I1"/>
    <mergeCell ref="F17:I17"/>
    <mergeCell ref="A17:C17"/>
    <mergeCell ref="M4:M5"/>
    <mergeCell ref="H16:I16"/>
    <mergeCell ref="A2:I2"/>
    <mergeCell ref="A16:B16"/>
  </mergeCells>
  <printOptions horizontalCentered="1" verticalCentered="1"/>
  <pageMargins left="0.25" right="0.25" top="0.75" bottom="0.75" header="0.3" footer="0.3"/>
  <pageSetup orientation="portrait" horizontalDpi="4294967295" verticalDpi="4294967295" r:id="rId1"/>
  <ignoredErrors>
    <ignoredError sqref="E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B80BF-7739-40B2-90F0-35B63C5D098E}">
  <sheetPr>
    <tabColor rgb="FF92D050"/>
  </sheetPr>
  <dimension ref="A1:V46"/>
  <sheetViews>
    <sheetView topLeftCell="A10" zoomScaleNormal="100" workbookViewId="0">
      <selection activeCell="M36" sqref="M36"/>
    </sheetView>
  </sheetViews>
  <sheetFormatPr defaultRowHeight="15"/>
  <cols>
    <col min="1" max="1" width="8" customWidth="1"/>
    <col min="2" max="2" width="9" customWidth="1"/>
    <col min="3" max="3" width="7.7109375" customWidth="1"/>
    <col min="4" max="4" width="13" customWidth="1"/>
    <col min="5" max="5" width="10.7109375" customWidth="1"/>
    <col min="6" max="6" width="9.28515625" customWidth="1"/>
    <col min="7" max="7" width="11.28515625" customWidth="1"/>
    <col min="11" max="12" width="18.140625" bestFit="1" customWidth="1"/>
    <col min="13" max="13" width="12.28515625" bestFit="1" customWidth="1"/>
    <col min="14" max="14" width="18.140625" bestFit="1" customWidth="1"/>
  </cols>
  <sheetData>
    <row r="1" spans="1:22" s="1" customFormat="1" ht="82.9" customHeight="1">
      <c r="A1" s="357" t="s">
        <v>772</v>
      </c>
      <c r="B1" s="358"/>
      <c r="C1" s="358"/>
      <c r="D1" s="358"/>
      <c r="E1" s="358"/>
      <c r="F1" s="358"/>
      <c r="G1" s="359"/>
      <c r="I1"/>
      <c r="J1"/>
      <c r="M1"/>
      <c r="N1"/>
      <c r="O1"/>
      <c r="P1"/>
      <c r="Q1"/>
      <c r="R1"/>
      <c r="S1"/>
      <c r="T1"/>
      <c r="U1"/>
      <c r="V1"/>
    </row>
    <row r="2" spans="1:22" ht="90.6" customHeight="1">
      <c r="A2" s="226" t="s">
        <v>515</v>
      </c>
      <c r="B2" s="9" t="s">
        <v>517</v>
      </c>
      <c r="C2" s="9" t="s">
        <v>39</v>
      </c>
      <c r="D2" s="9" t="s">
        <v>652</v>
      </c>
      <c r="E2" s="9" t="s">
        <v>690</v>
      </c>
      <c r="F2" s="9" t="s">
        <v>689</v>
      </c>
      <c r="G2" s="227" t="s">
        <v>691</v>
      </c>
    </row>
    <row r="3" spans="1:22" ht="24.95" customHeight="1">
      <c r="A3" s="228">
        <v>158</v>
      </c>
      <c r="B3" s="229">
        <v>65622</v>
      </c>
      <c r="C3" s="85">
        <v>110.9</v>
      </c>
      <c r="D3" s="85">
        <v>46017.8</v>
      </c>
      <c r="E3" s="230">
        <v>356</v>
      </c>
      <c r="F3" s="229">
        <v>415</v>
      </c>
      <c r="G3" s="231" t="s">
        <v>42</v>
      </c>
    </row>
    <row r="4" spans="1:22" ht="24.95" customHeight="1">
      <c r="A4" s="232">
        <v>160</v>
      </c>
      <c r="B4" s="233">
        <v>58006</v>
      </c>
      <c r="C4" s="86">
        <v>157</v>
      </c>
      <c r="D4" s="86">
        <v>56660.7</v>
      </c>
      <c r="E4" s="234">
        <v>301</v>
      </c>
      <c r="F4" s="233">
        <v>361</v>
      </c>
      <c r="G4" s="235" t="s">
        <v>43</v>
      </c>
      <c r="J4" s="362"/>
      <c r="K4" s="224" t="s">
        <v>770</v>
      </c>
    </row>
    <row r="5" spans="1:22" ht="24.95" customHeight="1">
      <c r="A5" s="228">
        <v>198</v>
      </c>
      <c r="B5" s="229">
        <v>107939</v>
      </c>
      <c r="C5" s="85">
        <v>139.5</v>
      </c>
      <c r="D5" s="85">
        <v>75769.5</v>
      </c>
      <c r="E5" s="230">
        <v>453</v>
      </c>
      <c r="F5" s="229">
        <v>543</v>
      </c>
      <c r="G5" s="231" t="s">
        <v>44</v>
      </c>
      <c r="J5" s="362"/>
      <c r="K5" s="225" t="s">
        <v>771</v>
      </c>
    </row>
    <row r="6" spans="1:22" ht="24.95" customHeight="1">
      <c r="A6" s="232">
        <v>221</v>
      </c>
      <c r="B6" s="233">
        <v>163289</v>
      </c>
      <c r="C6" s="86">
        <v>152.19999999999999</v>
      </c>
      <c r="D6" s="86">
        <v>112328.9</v>
      </c>
      <c r="E6" s="234">
        <v>579</v>
      </c>
      <c r="F6" s="233">
        <v>738</v>
      </c>
      <c r="G6" s="235" t="s">
        <v>45</v>
      </c>
    </row>
    <row r="7" spans="1:22" ht="24.95" customHeight="1">
      <c r="A7" s="228">
        <v>164</v>
      </c>
      <c r="B7" s="229">
        <v>105147</v>
      </c>
      <c r="C7" s="85">
        <v>78.8</v>
      </c>
      <c r="D7" s="85">
        <v>50530.400000000001</v>
      </c>
      <c r="E7" s="230">
        <v>555</v>
      </c>
      <c r="F7" s="229">
        <v>641</v>
      </c>
      <c r="G7" s="231" t="s">
        <v>46</v>
      </c>
    </row>
    <row r="8" spans="1:22" ht="24.95" customHeight="1">
      <c r="A8" s="232">
        <v>225</v>
      </c>
      <c r="B8" s="233">
        <v>264607</v>
      </c>
      <c r="C8" s="86">
        <v>143.5</v>
      </c>
      <c r="D8" s="86">
        <v>168047.8</v>
      </c>
      <c r="E8" s="234">
        <v>890</v>
      </c>
      <c r="F8" s="233">
        <v>1171</v>
      </c>
      <c r="G8" s="235" t="s">
        <v>47</v>
      </c>
    </row>
    <row r="9" spans="1:22" ht="24.95" customHeight="1">
      <c r="A9" s="228">
        <v>143</v>
      </c>
      <c r="B9" s="229">
        <v>138617</v>
      </c>
      <c r="C9" s="85">
        <v>109.9</v>
      </c>
      <c r="D9" s="85">
        <v>106321.5</v>
      </c>
      <c r="E9" s="230">
        <v>760</v>
      </c>
      <c r="F9" s="229">
        <v>967</v>
      </c>
      <c r="G9" s="231" t="s">
        <v>48</v>
      </c>
    </row>
    <row r="10" spans="1:22" ht="24.95" customHeight="1">
      <c r="A10" s="232">
        <v>130</v>
      </c>
      <c r="B10" s="233">
        <v>115628</v>
      </c>
      <c r="C10" s="86">
        <v>66.099999999999994</v>
      </c>
      <c r="D10" s="86">
        <v>58498.1</v>
      </c>
      <c r="E10" s="234">
        <v>710</v>
      </c>
      <c r="F10" s="233">
        <v>885</v>
      </c>
      <c r="G10" s="235" t="s">
        <v>49</v>
      </c>
    </row>
    <row r="11" spans="1:22" ht="24.95" customHeight="1">
      <c r="A11" s="228">
        <v>104</v>
      </c>
      <c r="B11" s="229">
        <v>99827</v>
      </c>
      <c r="C11" s="85">
        <v>59.4</v>
      </c>
      <c r="D11" s="85">
        <v>56799</v>
      </c>
      <c r="E11" s="230">
        <v>764</v>
      </c>
      <c r="F11" s="229">
        <v>957</v>
      </c>
      <c r="G11" s="231" t="s">
        <v>50</v>
      </c>
    </row>
    <row r="12" spans="1:22" ht="24.95" customHeight="1">
      <c r="A12" s="232">
        <v>100</v>
      </c>
      <c r="B12" s="233">
        <v>91072</v>
      </c>
      <c r="C12" s="86">
        <v>49.3</v>
      </c>
      <c r="D12" s="86">
        <v>44486.1</v>
      </c>
      <c r="E12" s="234">
        <v>689</v>
      </c>
      <c r="F12" s="233">
        <v>902</v>
      </c>
      <c r="G12" s="235" t="s">
        <v>51</v>
      </c>
    </row>
    <row r="13" spans="1:22" ht="24.95" customHeight="1">
      <c r="A13" s="228">
        <v>91</v>
      </c>
      <c r="B13" s="229">
        <v>71578</v>
      </c>
      <c r="C13" s="85">
        <v>65.400000000000006</v>
      </c>
      <c r="D13" s="85">
        <v>51366.2</v>
      </c>
      <c r="E13" s="230">
        <v>628</v>
      </c>
      <c r="F13" s="229">
        <v>786</v>
      </c>
      <c r="G13" s="231" t="s">
        <v>52</v>
      </c>
    </row>
    <row r="14" spans="1:22" ht="24.95" customHeight="1">
      <c r="A14" s="232">
        <v>121</v>
      </c>
      <c r="B14" s="233">
        <v>90541</v>
      </c>
      <c r="C14" s="86">
        <v>78.900000000000006</v>
      </c>
      <c r="D14" s="86">
        <v>58782</v>
      </c>
      <c r="E14" s="234">
        <v>600</v>
      </c>
      <c r="F14" s="233">
        <v>745</v>
      </c>
      <c r="G14" s="235" t="s">
        <v>53</v>
      </c>
    </row>
    <row r="15" spans="1:22" ht="24.95" customHeight="1">
      <c r="A15" s="228">
        <v>114</v>
      </c>
      <c r="B15" s="229">
        <v>80160</v>
      </c>
      <c r="C15" s="85">
        <v>60</v>
      </c>
      <c r="D15" s="85">
        <v>41932</v>
      </c>
      <c r="E15" s="230">
        <v>569</v>
      </c>
      <c r="F15" s="229">
        <v>699</v>
      </c>
      <c r="G15" s="231" t="s">
        <v>54</v>
      </c>
    </row>
    <row r="16" spans="1:22" ht="24.95" customHeight="1">
      <c r="A16" s="232">
        <v>145</v>
      </c>
      <c r="B16" s="233">
        <v>97068</v>
      </c>
      <c r="C16" s="86">
        <v>134.1</v>
      </c>
      <c r="D16" s="86">
        <v>89594.2</v>
      </c>
      <c r="E16" s="234">
        <v>561</v>
      </c>
      <c r="F16" s="233">
        <v>668</v>
      </c>
      <c r="G16" s="235" t="s">
        <v>55</v>
      </c>
    </row>
    <row r="17" spans="1:17" ht="24.95" customHeight="1">
      <c r="A17" s="228">
        <v>112</v>
      </c>
      <c r="B17" s="229">
        <v>78172</v>
      </c>
      <c r="C17" s="85">
        <v>100</v>
      </c>
      <c r="D17" s="85">
        <v>69584.399999999994</v>
      </c>
      <c r="E17" s="230">
        <v>589</v>
      </c>
      <c r="F17" s="229">
        <v>696</v>
      </c>
      <c r="G17" s="231" t="s">
        <v>56</v>
      </c>
    </row>
    <row r="18" spans="1:17" ht="24.95" customHeight="1">
      <c r="A18" s="232">
        <v>156</v>
      </c>
      <c r="B18" s="233">
        <v>120918</v>
      </c>
      <c r="C18" s="86">
        <v>104.7</v>
      </c>
      <c r="D18" s="86">
        <v>80969</v>
      </c>
      <c r="E18" s="234">
        <v>646</v>
      </c>
      <c r="F18" s="233">
        <v>773</v>
      </c>
      <c r="G18" s="235" t="s">
        <v>57</v>
      </c>
    </row>
    <row r="19" spans="1:17" ht="24.95" customHeight="1">
      <c r="A19" s="228">
        <v>107</v>
      </c>
      <c r="B19" s="229">
        <v>107712</v>
      </c>
      <c r="C19" s="85">
        <v>55.1</v>
      </c>
      <c r="D19" s="85">
        <v>55408.6</v>
      </c>
      <c r="E19" s="230">
        <v>768</v>
      </c>
      <c r="F19" s="229">
        <v>1005</v>
      </c>
      <c r="G19" s="231" t="s">
        <v>58</v>
      </c>
    </row>
    <row r="20" spans="1:17" ht="24.95" customHeight="1">
      <c r="A20" s="232">
        <v>92</v>
      </c>
      <c r="B20" s="233">
        <v>58247</v>
      </c>
      <c r="C20" s="86">
        <v>51.8</v>
      </c>
      <c r="D20" s="86">
        <v>32563.599999999999</v>
      </c>
      <c r="E20" s="234">
        <v>542</v>
      </c>
      <c r="F20" s="233">
        <v>629</v>
      </c>
      <c r="G20" s="235" t="s">
        <v>59</v>
      </c>
      <c r="H20" s="28"/>
    </row>
    <row r="21" spans="1:17" ht="24.95" customHeight="1">
      <c r="A21" s="236">
        <v>87</v>
      </c>
      <c r="B21" s="237">
        <v>75495</v>
      </c>
      <c r="C21" s="238">
        <v>38</v>
      </c>
      <c r="D21" s="238">
        <v>32788.699999999997</v>
      </c>
      <c r="E21" s="239">
        <v>707</v>
      </c>
      <c r="F21" s="237">
        <v>862</v>
      </c>
      <c r="G21" s="231" t="s">
        <v>60</v>
      </c>
      <c r="H21" s="55"/>
    </row>
    <row r="22" spans="1:17" ht="35.450000000000003" customHeight="1">
      <c r="A22" s="240">
        <v>137</v>
      </c>
      <c r="B22" s="241">
        <v>1989645</v>
      </c>
      <c r="C22" s="241">
        <v>89.2</v>
      </c>
      <c r="D22" s="241">
        <v>1288448.5</v>
      </c>
      <c r="E22" s="242">
        <v>8653</v>
      </c>
      <c r="F22" s="241">
        <v>14443</v>
      </c>
      <c r="G22" s="243" t="s">
        <v>692</v>
      </c>
      <c r="I22" s="29"/>
      <c r="J22" s="28"/>
      <c r="L22" s="29"/>
      <c r="M22" s="29"/>
    </row>
    <row r="23" spans="1:17">
      <c r="A23" s="361" t="s">
        <v>33</v>
      </c>
      <c r="B23" s="361"/>
      <c r="C23" s="361"/>
      <c r="D23" s="361"/>
      <c r="E23" s="360" t="s">
        <v>725</v>
      </c>
      <c r="F23" s="360"/>
      <c r="G23" s="360"/>
    </row>
    <row r="24" spans="1:17">
      <c r="B24" s="28"/>
      <c r="C24" s="28"/>
      <c r="D24" s="28"/>
      <c r="E24" s="28"/>
      <c r="F24" s="28"/>
      <c r="G24" s="28"/>
    </row>
    <row r="25" spans="1:17" ht="15.75" thickBot="1">
      <c r="C25" s="55"/>
      <c r="D25" s="28"/>
    </row>
    <row r="26" spans="1:17" ht="45.75" thickBot="1">
      <c r="A26" s="140"/>
      <c r="B26" s="69"/>
      <c r="C26" s="69"/>
      <c r="D26" s="190"/>
      <c r="E26" s="189" t="s">
        <v>583</v>
      </c>
      <c r="F26" s="189" t="s">
        <v>584</v>
      </c>
      <c r="G26" s="191"/>
      <c r="H26" s="69"/>
      <c r="I26" s="69"/>
      <c r="J26" s="69"/>
      <c r="K26" s="69"/>
      <c r="L26" s="112"/>
      <c r="M26" s="69"/>
      <c r="N26" s="69"/>
    </row>
    <row r="27" spans="1:17" ht="15.75">
      <c r="A27" s="69"/>
      <c r="B27" s="69"/>
      <c r="C27" s="69"/>
      <c r="D27" s="190"/>
      <c r="E27" s="192">
        <v>862</v>
      </c>
      <c r="F27" s="193"/>
      <c r="G27" s="191"/>
      <c r="H27" s="69"/>
      <c r="I27" s="69"/>
      <c r="J27" s="69"/>
      <c r="K27" s="69"/>
      <c r="L27" s="69"/>
      <c r="M27" s="69"/>
      <c r="N27" s="69"/>
    </row>
    <row r="28" spans="1:17" ht="20.25">
      <c r="A28" s="69"/>
      <c r="B28" s="69"/>
      <c r="C28" s="69"/>
      <c r="D28" s="190"/>
      <c r="E28" s="194">
        <v>629</v>
      </c>
      <c r="F28" s="195"/>
      <c r="G28" s="191"/>
      <c r="H28" s="69"/>
      <c r="I28" s="69"/>
      <c r="J28" s="69"/>
      <c r="K28" s="69"/>
      <c r="L28" s="69"/>
      <c r="M28" s="69"/>
      <c r="N28" s="69"/>
      <c r="Q28" s="68"/>
    </row>
    <row r="29" spans="1:17" ht="15.75">
      <c r="A29" s="69"/>
      <c r="B29" s="69"/>
      <c r="C29" s="69"/>
      <c r="D29" s="190"/>
      <c r="E29" s="194">
        <v>1005</v>
      </c>
      <c r="F29" s="195"/>
      <c r="G29" s="191"/>
      <c r="H29" s="69"/>
      <c r="I29" s="69"/>
      <c r="J29" s="69"/>
      <c r="K29" s="69"/>
      <c r="L29" s="69"/>
      <c r="M29" s="69"/>
      <c r="N29" s="69"/>
    </row>
    <row r="30" spans="1:17" ht="15.75">
      <c r="A30" s="69"/>
      <c r="B30" s="69"/>
      <c r="C30" s="69"/>
      <c r="D30" s="190"/>
      <c r="E30" s="194">
        <v>773</v>
      </c>
      <c r="F30" s="195"/>
      <c r="G30" s="191"/>
      <c r="H30" s="69"/>
      <c r="I30" s="69"/>
      <c r="J30" s="69"/>
      <c r="K30" s="69"/>
      <c r="L30" s="69"/>
      <c r="M30" s="69"/>
      <c r="N30" s="69"/>
    </row>
    <row r="31" spans="1:17" ht="15.75">
      <c r="A31" s="69"/>
      <c r="B31" s="69"/>
      <c r="C31" s="69"/>
      <c r="D31" s="190"/>
      <c r="E31" s="194">
        <v>696</v>
      </c>
      <c r="F31" s="195"/>
      <c r="G31" s="191"/>
      <c r="H31" s="69"/>
      <c r="I31" s="69"/>
      <c r="J31" s="69"/>
      <c r="K31" s="69"/>
      <c r="L31" s="69"/>
      <c r="M31" s="69"/>
      <c r="N31" s="69"/>
    </row>
    <row r="32" spans="1:17" ht="15.75">
      <c r="A32" s="69"/>
      <c r="B32" s="69"/>
      <c r="C32" s="69"/>
      <c r="D32" s="190"/>
      <c r="E32" s="194">
        <v>668</v>
      </c>
      <c r="F32" s="195"/>
      <c r="G32" s="191"/>
      <c r="H32" s="69"/>
      <c r="I32" s="69"/>
      <c r="J32" s="69"/>
      <c r="K32" s="69"/>
      <c r="L32" s="69"/>
      <c r="M32" s="69"/>
      <c r="N32" s="69"/>
    </row>
    <row r="33" spans="1:14" ht="15.75">
      <c r="A33" s="69"/>
      <c r="B33" s="69"/>
      <c r="C33" s="69"/>
      <c r="D33" s="190"/>
      <c r="E33" s="194">
        <v>699</v>
      </c>
      <c r="F33" s="195"/>
      <c r="G33" s="191"/>
      <c r="H33" s="69"/>
      <c r="I33" s="69"/>
      <c r="J33" s="69"/>
      <c r="K33" s="69"/>
      <c r="L33" s="69"/>
      <c r="M33" s="69"/>
      <c r="N33" s="69"/>
    </row>
    <row r="34" spans="1:14" ht="15.75">
      <c r="A34" s="69"/>
      <c r="B34" s="69"/>
      <c r="C34" s="69"/>
      <c r="D34" s="190"/>
      <c r="E34" s="194">
        <v>745</v>
      </c>
      <c r="F34" s="195"/>
      <c r="G34" s="191"/>
      <c r="H34" s="69"/>
      <c r="I34" s="69"/>
      <c r="J34" s="69"/>
      <c r="K34" s="69"/>
      <c r="L34" s="69"/>
      <c r="M34" s="69"/>
      <c r="N34" s="69"/>
    </row>
    <row r="35" spans="1:14" ht="15.75">
      <c r="A35" s="69"/>
      <c r="B35" s="69"/>
      <c r="C35" s="69"/>
      <c r="D35" s="190"/>
      <c r="E35" s="194">
        <v>786</v>
      </c>
      <c r="F35" s="195"/>
      <c r="G35" s="191"/>
      <c r="H35" s="69"/>
      <c r="I35" s="69"/>
      <c r="J35" s="69"/>
      <c r="K35" s="69"/>
      <c r="L35" s="69"/>
      <c r="M35" s="69"/>
      <c r="N35" s="69"/>
    </row>
    <row r="36" spans="1:14" ht="15.75">
      <c r="A36" s="69"/>
      <c r="B36" s="69"/>
      <c r="C36" s="69"/>
      <c r="D36" s="190"/>
      <c r="E36" s="194">
        <v>902</v>
      </c>
      <c r="F36" s="195"/>
      <c r="G36" s="191"/>
      <c r="H36" s="69"/>
      <c r="I36" s="69"/>
      <c r="J36" s="69"/>
      <c r="K36" s="69"/>
      <c r="L36" s="69"/>
      <c r="M36" s="69"/>
      <c r="N36" s="69"/>
    </row>
    <row r="37" spans="1:14" ht="15.75">
      <c r="A37" s="69"/>
      <c r="B37" s="69"/>
      <c r="C37" s="69"/>
      <c r="D37" s="190"/>
      <c r="E37" s="194">
        <v>957</v>
      </c>
      <c r="F37" s="195"/>
      <c r="G37" s="191"/>
      <c r="H37" s="69"/>
      <c r="I37" s="69"/>
      <c r="J37" s="69"/>
      <c r="K37" s="69"/>
      <c r="L37" s="69"/>
      <c r="M37" s="69"/>
      <c r="N37" s="69"/>
    </row>
    <row r="38" spans="1:14" ht="15.75">
      <c r="A38" s="69"/>
      <c r="B38" s="69"/>
      <c r="C38" s="69"/>
      <c r="D38" s="190"/>
      <c r="E38" s="194">
        <v>885</v>
      </c>
      <c r="F38" s="195"/>
      <c r="G38" s="191"/>
      <c r="H38" s="69"/>
      <c r="I38" s="69"/>
      <c r="J38" s="69"/>
      <c r="K38" s="69"/>
      <c r="L38" s="69"/>
      <c r="M38" s="69"/>
      <c r="N38" s="69"/>
    </row>
    <row r="39" spans="1:14" ht="15.75">
      <c r="A39" s="69"/>
      <c r="B39" s="69"/>
      <c r="C39" s="69"/>
      <c r="D39" s="190"/>
      <c r="E39" s="194">
        <v>967</v>
      </c>
      <c r="F39" s="195"/>
      <c r="G39" s="191"/>
      <c r="H39" s="69"/>
      <c r="I39" s="69"/>
      <c r="J39" s="69"/>
      <c r="K39" s="69"/>
      <c r="L39" s="69"/>
      <c r="M39" s="69"/>
      <c r="N39" s="69"/>
    </row>
    <row r="40" spans="1:14" ht="15.75">
      <c r="A40" s="69"/>
      <c r="B40" s="69"/>
      <c r="C40" s="69"/>
      <c r="D40" s="190"/>
      <c r="E40" s="194">
        <v>1171</v>
      </c>
      <c r="F40" s="195"/>
      <c r="G40" s="191"/>
      <c r="H40" s="69"/>
      <c r="I40" s="69"/>
      <c r="J40" s="69"/>
      <c r="K40" s="69"/>
      <c r="L40" s="69"/>
      <c r="M40" s="69"/>
      <c r="N40" s="69"/>
    </row>
    <row r="41" spans="1:14" ht="15.75">
      <c r="A41" s="69"/>
      <c r="B41" s="69"/>
      <c r="C41" s="69"/>
      <c r="D41" s="190"/>
      <c r="E41" s="194">
        <v>641</v>
      </c>
      <c r="F41" s="195"/>
      <c r="G41" s="191"/>
      <c r="H41" s="69"/>
      <c r="I41" s="69"/>
      <c r="J41" s="69"/>
      <c r="K41" s="69"/>
      <c r="L41" s="69"/>
      <c r="M41" s="69"/>
      <c r="N41" s="69"/>
    </row>
    <row r="42" spans="1:14" ht="15.75">
      <c r="A42" s="69"/>
      <c r="B42" s="69"/>
      <c r="C42" s="69"/>
      <c r="D42" s="190"/>
      <c r="E42" s="194">
        <v>738</v>
      </c>
      <c r="F42" s="195"/>
      <c r="G42" s="191"/>
      <c r="H42" s="69"/>
      <c r="I42" s="69"/>
      <c r="J42" s="69"/>
      <c r="K42" s="69"/>
      <c r="L42" s="69"/>
      <c r="M42" s="69"/>
      <c r="N42" s="69"/>
    </row>
    <row r="43" spans="1:14" ht="15.75">
      <c r="A43" s="69"/>
      <c r="B43" s="69"/>
      <c r="C43" s="69"/>
      <c r="D43" s="190"/>
      <c r="E43" s="194">
        <v>543</v>
      </c>
      <c r="F43" s="195"/>
      <c r="G43" s="191"/>
      <c r="H43" s="69"/>
      <c r="I43" s="69"/>
      <c r="J43" s="69"/>
      <c r="K43" s="69"/>
      <c r="L43" s="69"/>
      <c r="M43" s="69"/>
      <c r="N43" s="69"/>
    </row>
    <row r="44" spans="1:14" ht="15.75">
      <c r="A44" s="69"/>
      <c r="B44" s="69"/>
      <c r="C44" s="69"/>
      <c r="D44" s="190"/>
      <c r="E44" s="194">
        <v>361</v>
      </c>
      <c r="F44" s="195"/>
      <c r="G44" s="191"/>
      <c r="H44" s="69"/>
      <c r="I44" s="69"/>
      <c r="J44" s="69"/>
      <c r="K44" s="69"/>
      <c r="L44" s="69"/>
      <c r="M44" s="69"/>
      <c r="N44" s="69"/>
    </row>
    <row r="45" spans="1:14" ht="15.75">
      <c r="A45" s="69"/>
      <c r="B45" s="69"/>
      <c r="C45" s="69"/>
      <c r="D45" s="190"/>
      <c r="E45" s="194">
        <v>415</v>
      </c>
      <c r="F45" s="195"/>
      <c r="G45" s="191"/>
      <c r="H45" s="69"/>
      <c r="I45" s="69"/>
      <c r="J45" s="69"/>
      <c r="K45" s="69"/>
      <c r="L45" s="69"/>
      <c r="M45" s="69"/>
      <c r="N45" s="69"/>
    </row>
    <row r="46" spans="1:14">
      <c r="D46" s="190"/>
      <c r="E46" s="190"/>
      <c r="F46" s="190"/>
      <c r="G46" s="190"/>
    </row>
  </sheetData>
  <sortState xmlns:xlrd2="http://schemas.microsoft.com/office/spreadsheetml/2017/richdata2" ref="E27:F45">
    <sortCondition descending="1" ref="F27:F45"/>
  </sortState>
  <mergeCells count="4">
    <mergeCell ref="A1:G1"/>
    <mergeCell ref="E23:G23"/>
    <mergeCell ref="A23:D23"/>
    <mergeCell ref="J4:J5"/>
  </mergeCells>
  <printOptions horizontalCentered="1" verticalCentered="1"/>
  <pageMargins left="0.25" right="0.25" top="0.75" bottom="0.75" header="0.3" footer="0.3"/>
  <pageSetup orientation="portrait" r:id="rId1"/>
  <ignoredErrors>
    <ignoredError sqref="G3:G21"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37AD-CB42-4B62-9960-2FE7A69659A3}">
  <sheetPr>
    <tabColor rgb="FF92D050"/>
  </sheetPr>
  <dimension ref="A1:AB27"/>
  <sheetViews>
    <sheetView zoomScaleNormal="100" workbookViewId="0">
      <selection activeCell="M13" sqref="M13"/>
    </sheetView>
  </sheetViews>
  <sheetFormatPr defaultRowHeight="15"/>
  <cols>
    <col min="1" max="1" width="8.42578125" style="8" customWidth="1"/>
    <col min="2" max="2" width="11.42578125" customWidth="1"/>
    <col min="3" max="3" width="9" customWidth="1"/>
    <col min="4" max="4" width="10" customWidth="1"/>
    <col min="5" max="5" width="10.28515625" customWidth="1"/>
    <col min="6" max="8" width="9" customWidth="1"/>
    <col min="9" max="9" width="11.42578125" style="10" customWidth="1"/>
    <col min="10" max="10" width="7.28515625" style="10" customWidth="1"/>
    <col min="13" max="13" width="12.28515625" customWidth="1"/>
    <col min="15" max="15" width="18.140625" bestFit="1" customWidth="1"/>
  </cols>
  <sheetData>
    <row r="1" spans="1:28" ht="34.5" customHeight="1">
      <c r="A1" s="410" t="s">
        <v>581</v>
      </c>
      <c r="B1" s="411"/>
      <c r="C1" s="411"/>
      <c r="D1" s="411"/>
      <c r="E1" s="411"/>
      <c r="F1" s="411"/>
      <c r="G1" s="411"/>
      <c r="H1" s="411"/>
      <c r="I1" s="411"/>
      <c r="J1" s="412"/>
    </row>
    <row r="2" spans="1:28" ht="34.5" customHeight="1">
      <c r="A2" s="413" t="s">
        <v>711</v>
      </c>
      <c r="B2" s="414"/>
      <c r="C2" s="414"/>
      <c r="D2" s="414"/>
      <c r="E2" s="414"/>
      <c r="F2" s="414"/>
      <c r="G2" s="414"/>
      <c r="H2" s="414"/>
      <c r="I2" s="414"/>
      <c r="J2" s="415"/>
    </row>
    <row r="3" spans="1:28" ht="84.6" customHeight="1">
      <c r="A3" s="275" t="s">
        <v>714</v>
      </c>
      <c r="B3" s="63" t="s">
        <v>78</v>
      </c>
      <c r="C3" s="63" t="s">
        <v>712</v>
      </c>
      <c r="D3" s="63" t="s">
        <v>685</v>
      </c>
      <c r="E3" s="63" t="s">
        <v>713</v>
      </c>
      <c r="F3" s="63" t="s">
        <v>39</v>
      </c>
      <c r="G3" s="63" t="s">
        <v>684</v>
      </c>
      <c r="H3" s="63" t="s">
        <v>38</v>
      </c>
      <c r="I3" s="63" t="s">
        <v>77</v>
      </c>
      <c r="J3" s="148" t="s">
        <v>582</v>
      </c>
    </row>
    <row r="4" spans="1:28" ht="33" customHeight="1">
      <c r="A4" s="348">
        <v>1</v>
      </c>
      <c r="B4" s="80" t="s">
        <v>67</v>
      </c>
      <c r="C4" s="222">
        <v>55</v>
      </c>
      <c r="D4" s="222">
        <v>43</v>
      </c>
      <c r="E4" s="222">
        <v>4914.5</v>
      </c>
      <c r="F4" s="222">
        <v>89.4</v>
      </c>
      <c r="G4" s="90">
        <v>6084</v>
      </c>
      <c r="H4" s="345">
        <f>G4/C4</f>
        <v>110.61818181818182</v>
      </c>
      <c r="I4" s="221" t="s">
        <v>348</v>
      </c>
      <c r="J4" s="246">
        <v>1</v>
      </c>
      <c r="AA4" s="29"/>
      <c r="AB4" s="29"/>
    </row>
    <row r="5" spans="1:28" ht="33" customHeight="1">
      <c r="A5" s="349">
        <v>2</v>
      </c>
      <c r="B5" s="81" t="s">
        <v>233</v>
      </c>
      <c r="C5" s="71">
        <v>18</v>
      </c>
      <c r="D5" s="71">
        <v>10</v>
      </c>
      <c r="E5" s="71">
        <v>327.39999999999998</v>
      </c>
      <c r="F5" s="71">
        <v>18.2</v>
      </c>
      <c r="G5" s="91">
        <v>1653</v>
      </c>
      <c r="H5" s="346">
        <f t="shared" ref="H5:H16" si="0">G5/C5</f>
        <v>91.833333333333329</v>
      </c>
      <c r="I5" s="58" t="s">
        <v>7</v>
      </c>
      <c r="J5" s="248">
        <v>2</v>
      </c>
      <c r="N5" s="362"/>
      <c r="O5" s="224" t="s">
        <v>770</v>
      </c>
      <c r="AA5" s="29"/>
      <c r="AB5" s="29"/>
    </row>
    <row r="6" spans="1:28" ht="33" customHeight="1">
      <c r="A6" s="348">
        <v>3</v>
      </c>
      <c r="B6" s="80" t="s">
        <v>74</v>
      </c>
      <c r="C6" s="222">
        <v>15</v>
      </c>
      <c r="D6" s="222">
        <v>8</v>
      </c>
      <c r="E6" s="222">
        <v>500.4</v>
      </c>
      <c r="F6" s="222">
        <v>33.4</v>
      </c>
      <c r="G6" s="90">
        <v>1360</v>
      </c>
      <c r="H6" s="345">
        <f t="shared" si="0"/>
        <v>90.666666666666671</v>
      </c>
      <c r="I6" s="221" t="s">
        <v>6</v>
      </c>
      <c r="J6" s="246">
        <v>3</v>
      </c>
      <c r="K6" s="110"/>
      <c r="N6" s="362"/>
      <c r="O6" s="225" t="s">
        <v>771</v>
      </c>
      <c r="AA6" s="29"/>
      <c r="AB6" s="29"/>
    </row>
    <row r="7" spans="1:28" ht="33" customHeight="1">
      <c r="A7" s="349">
        <v>4</v>
      </c>
      <c r="B7" s="81" t="s">
        <v>324</v>
      </c>
      <c r="C7" s="71">
        <v>10</v>
      </c>
      <c r="D7" s="71">
        <v>7</v>
      </c>
      <c r="E7" s="71">
        <v>139.69999999999999</v>
      </c>
      <c r="F7" s="71">
        <v>14</v>
      </c>
      <c r="G7" s="91">
        <v>492</v>
      </c>
      <c r="H7" s="346">
        <f t="shared" si="0"/>
        <v>49.2</v>
      </c>
      <c r="I7" s="58" t="s">
        <v>0</v>
      </c>
      <c r="J7" s="248">
        <v>4</v>
      </c>
      <c r="K7" s="55"/>
      <c r="AA7" s="29"/>
      <c r="AB7" s="29"/>
    </row>
    <row r="8" spans="1:28" ht="33" customHeight="1">
      <c r="A8" s="348">
        <v>5</v>
      </c>
      <c r="B8" s="80" t="s">
        <v>219</v>
      </c>
      <c r="C8" s="222">
        <v>8</v>
      </c>
      <c r="D8" s="222">
        <v>4</v>
      </c>
      <c r="E8" s="222">
        <v>225.9</v>
      </c>
      <c r="F8" s="222">
        <v>28.2</v>
      </c>
      <c r="G8" s="90">
        <v>325</v>
      </c>
      <c r="H8" s="345">
        <f t="shared" si="0"/>
        <v>40.625</v>
      </c>
      <c r="I8" s="221" t="s">
        <v>453</v>
      </c>
      <c r="J8" s="246">
        <v>5</v>
      </c>
      <c r="AA8" s="29"/>
      <c r="AB8" s="29"/>
    </row>
    <row r="9" spans="1:28" ht="33" customHeight="1">
      <c r="A9" s="349">
        <v>6</v>
      </c>
      <c r="B9" s="81" t="s">
        <v>218</v>
      </c>
      <c r="C9" s="71">
        <v>8</v>
      </c>
      <c r="D9" s="71">
        <v>8</v>
      </c>
      <c r="E9" s="71">
        <v>25</v>
      </c>
      <c r="F9" s="71">
        <v>3.1</v>
      </c>
      <c r="G9" s="91">
        <v>457</v>
      </c>
      <c r="H9" s="346">
        <f t="shared" si="0"/>
        <v>57.125</v>
      </c>
      <c r="I9" s="58" t="s">
        <v>243</v>
      </c>
      <c r="J9" s="248">
        <v>6</v>
      </c>
      <c r="AA9" s="29"/>
      <c r="AB9" s="29"/>
    </row>
    <row r="10" spans="1:28" ht="33" customHeight="1">
      <c r="A10" s="348">
        <v>7</v>
      </c>
      <c r="B10" s="80" t="s">
        <v>252</v>
      </c>
      <c r="C10" s="222">
        <v>5</v>
      </c>
      <c r="D10" s="222">
        <v>4</v>
      </c>
      <c r="E10" s="222">
        <v>87.1</v>
      </c>
      <c r="F10" s="222">
        <v>17.399999999999999</v>
      </c>
      <c r="G10" s="90">
        <v>229</v>
      </c>
      <c r="H10" s="345">
        <f t="shared" si="0"/>
        <v>45.8</v>
      </c>
      <c r="I10" s="221" t="s">
        <v>460</v>
      </c>
      <c r="J10" s="246">
        <v>7</v>
      </c>
      <c r="AA10" s="29"/>
      <c r="AB10" s="29"/>
    </row>
    <row r="11" spans="1:28" ht="33" customHeight="1">
      <c r="A11" s="349">
        <v>8</v>
      </c>
      <c r="B11" s="81" t="s">
        <v>454</v>
      </c>
      <c r="C11" s="71">
        <v>4</v>
      </c>
      <c r="D11" s="71">
        <v>3</v>
      </c>
      <c r="E11" s="71">
        <v>12.1</v>
      </c>
      <c r="F11" s="71">
        <v>3</v>
      </c>
      <c r="G11" s="91">
        <v>63</v>
      </c>
      <c r="H11" s="346">
        <f t="shared" si="0"/>
        <v>15.75</v>
      </c>
      <c r="I11" s="58" t="s">
        <v>8</v>
      </c>
      <c r="J11" s="248">
        <v>8</v>
      </c>
      <c r="AA11" s="29"/>
      <c r="AB11" s="29"/>
    </row>
    <row r="12" spans="1:28" ht="33" customHeight="1">
      <c r="A12" s="348">
        <v>9</v>
      </c>
      <c r="B12" s="80" t="s">
        <v>461</v>
      </c>
      <c r="C12" s="222">
        <v>4</v>
      </c>
      <c r="D12" s="222">
        <v>3</v>
      </c>
      <c r="E12" s="222">
        <v>220.8</v>
      </c>
      <c r="F12" s="222">
        <v>55.2</v>
      </c>
      <c r="G12" s="90">
        <v>188</v>
      </c>
      <c r="H12" s="345">
        <f t="shared" si="0"/>
        <v>47</v>
      </c>
      <c r="I12" s="221" t="s">
        <v>239</v>
      </c>
      <c r="J12" s="246">
        <v>9</v>
      </c>
      <c r="AA12" s="29"/>
      <c r="AB12" s="29"/>
    </row>
    <row r="13" spans="1:28" ht="33" customHeight="1">
      <c r="A13" s="349">
        <v>10</v>
      </c>
      <c r="B13" s="81" t="s">
        <v>221</v>
      </c>
      <c r="C13" s="71">
        <v>3</v>
      </c>
      <c r="D13" s="71">
        <v>3</v>
      </c>
      <c r="E13" s="71">
        <v>26.8</v>
      </c>
      <c r="F13" s="71">
        <v>8.9</v>
      </c>
      <c r="G13" s="91">
        <v>150</v>
      </c>
      <c r="H13" s="346">
        <f t="shared" si="0"/>
        <v>50</v>
      </c>
      <c r="I13" s="58" t="s">
        <v>384</v>
      </c>
      <c r="J13" s="248">
        <v>10</v>
      </c>
      <c r="AA13" s="29"/>
      <c r="AB13" s="29"/>
    </row>
    <row r="14" spans="1:28" ht="33" customHeight="1">
      <c r="A14" s="348">
        <v>11</v>
      </c>
      <c r="B14" s="80" t="s">
        <v>458</v>
      </c>
      <c r="C14" s="222">
        <v>2</v>
      </c>
      <c r="D14" s="222">
        <v>2</v>
      </c>
      <c r="E14" s="222">
        <v>3.6</v>
      </c>
      <c r="F14" s="222">
        <v>1.8</v>
      </c>
      <c r="G14" s="90">
        <v>40</v>
      </c>
      <c r="H14" s="345">
        <f t="shared" si="0"/>
        <v>20</v>
      </c>
      <c r="I14" s="221" t="s">
        <v>5</v>
      </c>
      <c r="J14" s="246">
        <v>11</v>
      </c>
      <c r="AA14" s="29"/>
      <c r="AB14" s="29"/>
    </row>
    <row r="15" spans="1:28" ht="33" customHeight="1">
      <c r="A15" s="349">
        <v>12</v>
      </c>
      <c r="B15" s="81" t="s">
        <v>456</v>
      </c>
      <c r="C15" s="71">
        <v>1</v>
      </c>
      <c r="D15" s="71">
        <v>1</v>
      </c>
      <c r="E15" s="71">
        <v>1.3</v>
      </c>
      <c r="F15" s="71">
        <v>1.3</v>
      </c>
      <c r="G15" s="91">
        <v>20</v>
      </c>
      <c r="H15" s="346">
        <f t="shared" si="0"/>
        <v>20</v>
      </c>
      <c r="I15" s="58" t="s">
        <v>4</v>
      </c>
      <c r="J15" s="248">
        <v>12</v>
      </c>
      <c r="AA15" s="29"/>
      <c r="AB15" s="29"/>
    </row>
    <row r="16" spans="1:28" ht="33" customHeight="1">
      <c r="A16" s="348">
        <v>13</v>
      </c>
      <c r="B16" s="80" t="s">
        <v>457</v>
      </c>
      <c r="C16" s="222">
        <v>1</v>
      </c>
      <c r="D16" s="222">
        <v>1</v>
      </c>
      <c r="E16" s="222">
        <v>104.5</v>
      </c>
      <c r="F16" s="222">
        <v>104.5</v>
      </c>
      <c r="G16" s="90">
        <v>69</v>
      </c>
      <c r="H16" s="345">
        <f t="shared" si="0"/>
        <v>69</v>
      </c>
      <c r="I16" s="221" t="s">
        <v>1</v>
      </c>
      <c r="J16" s="246">
        <v>13</v>
      </c>
      <c r="AA16" s="29"/>
      <c r="AB16" s="29"/>
    </row>
    <row r="17" spans="1:28" ht="33" customHeight="1">
      <c r="A17" s="369" t="s">
        <v>531</v>
      </c>
      <c r="B17" s="370"/>
      <c r="C17" s="293">
        <f>SUM(C4:C16)</f>
        <v>134</v>
      </c>
      <c r="D17" s="293">
        <f>SUM(D4:D16)</f>
        <v>97</v>
      </c>
      <c r="E17" s="350">
        <f>SUM(E4:E16)</f>
        <v>6589.1</v>
      </c>
      <c r="F17" s="350">
        <f>E17/C17</f>
        <v>49.172388059701497</v>
      </c>
      <c r="G17" s="293">
        <f>SUM(G4:G16)</f>
        <v>11130</v>
      </c>
      <c r="H17" s="293">
        <f>G17/C17</f>
        <v>83.059701492537314</v>
      </c>
      <c r="I17" s="370" t="s">
        <v>532</v>
      </c>
      <c r="J17" s="380"/>
      <c r="AA17" s="29"/>
      <c r="AB17" s="29"/>
    </row>
    <row r="18" spans="1:28">
      <c r="A18" s="361" t="s">
        <v>33</v>
      </c>
      <c r="B18" s="361"/>
      <c r="C18" s="361"/>
      <c r="D18" s="361"/>
      <c r="E18" s="4"/>
      <c r="F18" s="360" t="s">
        <v>34</v>
      </c>
      <c r="G18" s="360"/>
      <c r="H18" s="360"/>
      <c r="I18" s="360"/>
      <c r="J18" s="360"/>
      <c r="X18" s="29"/>
      <c r="Y18" s="29"/>
      <c r="Z18" s="29"/>
      <c r="AA18" s="29"/>
      <c r="AB18" s="29"/>
    </row>
    <row r="19" spans="1:28">
      <c r="A19"/>
      <c r="I19"/>
      <c r="J19"/>
      <c r="X19" s="29"/>
      <c r="Y19" s="29"/>
      <c r="Z19" s="29"/>
      <c r="AA19" s="29"/>
      <c r="AB19" s="29"/>
    </row>
    <row r="20" spans="1:28">
      <c r="A20"/>
      <c r="I20"/>
      <c r="J20"/>
    </row>
    <row r="21" spans="1:28">
      <c r="A21"/>
      <c r="I21"/>
      <c r="J21"/>
    </row>
    <row r="22" spans="1:28">
      <c r="A22"/>
      <c r="I22"/>
      <c r="J22"/>
    </row>
    <row r="23" spans="1:28">
      <c r="A23"/>
      <c r="I23"/>
      <c r="J23"/>
    </row>
    <row r="24" spans="1:28">
      <c r="A24"/>
      <c r="I24"/>
      <c r="J24"/>
    </row>
    <row r="25" spans="1:28">
      <c r="A25"/>
      <c r="I25"/>
      <c r="J25"/>
    </row>
    <row r="26" spans="1:28">
      <c r="A26"/>
    </row>
    <row r="27" spans="1:28">
      <c r="A27"/>
    </row>
  </sheetData>
  <mergeCells count="7">
    <mergeCell ref="A1:J1"/>
    <mergeCell ref="F18:J18"/>
    <mergeCell ref="A18:D18"/>
    <mergeCell ref="N5:N6"/>
    <mergeCell ref="I17:J17"/>
    <mergeCell ref="A2:J2"/>
    <mergeCell ref="A17:B17"/>
  </mergeCells>
  <printOptions horizontalCentered="1" verticalCentered="1"/>
  <pageMargins left="0.25" right="0.25" top="0.75" bottom="0.75" header="0.3" footer="0.3"/>
  <pageSetup orientation="portrait" horizontalDpi="4294967295" verticalDpi="4294967295" r:id="rId1"/>
  <ignoredErrors>
    <ignoredError sqref="F17" formula="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76E19-720E-4D62-B9A1-EDFE019ACD13}">
  <sheetPr>
    <tabColor rgb="FF92D050"/>
  </sheetPr>
  <dimension ref="A1:O65"/>
  <sheetViews>
    <sheetView zoomScale="91" zoomScaleNormal="91" workbookViewId="0">
      <selection activeCell="M13" sqref="M13"/>
    </sheetView>
  </sheetViews>
  <sheetFormatPr defaultRowHeight="15"/>
  <cols>
    <col min="1" max="1" width="8.42578125" style="8" customWidth="1"/>
    <col min="2" max="2" width="13.140625" bestFit="1" customWidth="1"/>
    <col min="3" max="3" width="20.140625" bestFit="1" customWidth="1"/>
    <col min="4" max="4" width="10.5703125" customWidth="1"/>
    <col min="5" max="5" width="15" customWidth="1"/>
    <col min="6" max="6" width="17.140625" bestFit="1" customWidth="1"/>
    <col min="7" max="7" width="11.85546875" customWidth="1"/>
    <col min="8" max="8" width="12.42578125" customWidth="1"/>
    <col min="15" max="15" width="18.140625" bestFit="1" customWidth="1"/>
  </cols>
  <sheetData>
    <row r="1" spans="1:15" ht="24.75" customHeight="1">
      <c r="A1" s="410" t="s">
        <v>779</v>
      </c>
      <c r="B1" s="411"/>
      <c r="C1" s="411"/>
      <c r="D1" s="411"/>
      <c r="E1" s="411"/>
      <c r="F1" s="411"/>
      <c r="G1" s="411"/>
      <c r="H1" s="412"/>
    </row>
    <row r="2" spans="1:15" ht="27" customHeight="1">
      <c r="A2" s="413" t="s">
        <v>615</v>
      </c>
      <c r="B2" s="414"/>
      <c r="C2" s="414"/>
      <c r="D2" s="414"/>
      <c r="E2" s="414"/>
      <c r="F2" s="414"/>
      <c r="G2" s="414"/>
      <c r="H2" s="415"/>
    </row>
    <row r="3" spans="1:15" ht="67.5" customHeight="1">
      <c r="A3" s="275"/>
      <c r="B3" s="63" t="s">
        <v>605</v>
      </c>
      <c r="C3" s="63" t="s">
        <v>586</v>
      </c>
      <c r="D3" s="63" t="s">
        <v>606</v>
      </c>
      <c r="E3" s="63" t="s">
        <v>587</v>
      </c>
      <c r="F3" s="63" t="s">
        <v>295</v>
      </c>
      <c r="G3" s="63" t="s">
        <v>495</v>
      </c>
      <c r="H3" s="148" t="s">
        <v>588</v>
      </c>
    </row>
    <row r="4" spans="1:15" ht="35.25" customHeight="1">
      <c r="A4" s="254">
        <v>1</v>
      </c>
      <c r="B4" s="73">
        <v>44348</v>
      </c>
      <c r="C4" s="64" t="s">
        <v>589</v>
      </c>
      <c r="D4" s="67" t="s">
        <v>67</v>
      </c>
      <c r="E4" s="67" t="s">
        <v>324</v>
      </c>
      <c r="F4" s="67" t="s">
        <v>280</v>
      </c>
      <c r="G4" s="67">
        <v>656</v>
      </c>
      <c r="H4" s="256">
        <v>1510.3</v>
      </c>
      <c r="N4" s="362"/>
      <c r="O4" s="224" t="s">
        <v>770</v>
      </c>
    </row>
    <row r="5" spans="1:15" ht="35.25" customHeight="1">
      <c r="A5" s="257">
        <v>2</v>
      </c>
      <c r="B5" s="74">
        <v>44256</v>
      </c>
      <c r="C5" s="65" t="s">
        <v>592</v>
      </c>
      <c r="D5" s="14" t="s">
        <v>67</v>
      </c>
      <c r="E5" s="14" t="s">
        <v>324</v>
      </c>
      <c r="F5" s="14" t="s">
        <v>327</v>
      </c>
      <c r="G5" s="14">
        <v>918</v>
      </c>
      <c r="H5" s="259">
        <v>739</v>
      </c>
      <c r="N5" s="362"/>
      <c r="O5" s="225" t="s">
        <v>771</v>
      </c>
    </row>
    <row r="6" spans="1:15" ht="36.75" customHeight="1">
      <c r="A6" s="254">
        <v>3</v>
      </c>
      <c r="B6" s="73">
        <v>44378</v>
      </c>
      <c r="C6" s="64" t="s">
        <v>597</v>
      </c>
      <c r="D6" s="67" t="s">
        <v>67</v>
      </c>
      <c r="E6" s="67" t="s">
        <v>252</v>
      </c>
      <c r="F6" s="67" t="s">
        <v>334</v>
      </c>
      <c r="G6" s="67">
        <v>52</v>
      </c>
      <c r="H6" s="256">
        <v>361.2</v>
      </c>
    </row>
    <row r="7" spans="1:15" ht="35.25" customHeight="1">
      <c r="A7" s="257">
        <v>4</v>
      </c>
      <c r="B7" s="74">
        <v>44348</v>
      </c>
      <c r="C7" s="65" t="s">
        <v>596</v>
      </c>
      <c r="D7" s="14" t="s">
        <v>67</v>
      </c>
      <c r="E7" s="14" t="s">
        <v>226</v>
      </c>
      <c r="F7" s="14" t="s">
        <v>334</v>
      </c>
      <c r="G7" s="14">
        <v>52</v>
      </c>
      <c r="H7" s="259">
        <v>361.2</v>
      </c>
    </row>
    <row r="8" spans="1:15" ht="35.25" customHeight="1">
      <c r="A8" s="254">
        <v>5</v>
      </c>
      <c r="B8" s="73">
        <v>44470</v>
      </c>
      <c r="C8" s="64" t="s">
        <v>598</v>
      </c>
      <c r="D8" s="67" t="s">
        <v>67</v>
      </c>
      <c r="E8" s="67" t="s">
        <v>380</v>
      </c>
      <c r="F8" s="67" t="s">
        <v>485</v>
      </c>
      <c r="G8" s="67">
        <v>500</v>
      </c>
      <c r="H8" s="256">
        <v>217.5</v>
      </c>
    </row>
    <row r="9" spans="1:15" ht="35.25" customHeight="1">
      <c r="A9" s="257">
        <v>6</v>
      </c>
      <c r="B9" s="74">
        <v>44409</v>
      </c>
      <c r="C9" s="65" t="s">
        <v>599</v>
      </c>
      <c r="D9" s="14" t="s">
        <v>74</v>
      </c>
      <c r="E9" s="14" t="s">
        <v>252</v>
      </c>
      <c r="F9" s="14" t="s">
        <v>280</v>
      </c>
      <c r="G9" s="14">
        <v>76</v>
      </c>
      <c r="H9" s="259">
        <v>159</v>
      </c>
    </row>
    <row r="10" spans="1:15" ht="35.25" customHeight="1">
      <c r="A10" s="254">
        <v>7</v>
      </c>
      <c r="B10" s="73">
        <v>44470</v>
      </c>
      <c r="C10" s="64" t="s">
        <v>600</v>
      </c>
      <c r="D10" s="67" t="s">
        <v>67</v>
      </c>
      <c r="E10" s="67" t="s">
        <v>380</v>
      </c>
      <c r="F10" s="67" t="s">
        <v>485</v>
      </c>
      <c r="G10" s="67">
        <v>200</v>
      </c>
      <c r="H10" s="256">
        <v>154.30000000000001</v>
      </c>
    </row>
    <row r="11" spans="1:15" ht="35.25" customHeight="1">
      <c r="A11" s="257">
        <v>8</v>
      </c>
      <c r="B11" s="74">
        <v>44256</v>
      </c>
      <c r="C11" s="65" t="s">
        <v>601</v>
      </c>
      <c r="D11" s="14" t="s">
        <v>67</v>
      </c>
      <c r="E11" s="14" t="s">
        <v>380</v>
      </c>
      <c r="F11" s="14" t="s">
        <v>485</v>
      </c>
      <c r="G11" s="14">
        <v>200</v>
      </c>
      <c r="H11" s="259">
        <v>154.30000000000001</v>
      </c>
    </row>
    <row r="12" spans="1:15" ht="35.25" customHeight="1">
      <c r="A12" s="254">
        <v>9</v>
      </c>
      <c r="B12" s="73">
        <v>44409</v>
      </c>
      <c r="C12" s="64" t="s">
        <v>603</v>
      </c>
      <c r="D12" s="67" t="s">
        <v>230</v>
      </c>
      <c r="E12" s="67" t="s">
        <v>247</v>
      </c>
      <c r="F12" s="67" t="s">
        <v>335</v>
      </c>
      <c r="G12" s="67">
        <v>69</v>
      </c>
      <c r="H12" s="256">
        <v>104.5</v>
      </c>
    </row>
    <row r="13" spans="1:15" ht="35.25" customHeight="1">
      <c r="A13" s="276">
        <v>10</v>
      </c>
      <c r="B13" s="277">
        <v>44228</v>
      </c>
      <c r="C13" s="278" t="s">
        <v>604</v>
      </c>
      <c r="D13" s="279" t="s">
        <v>602</v>
      </c>
      <c r="E13" s="279" t="s">
        <v>247</v>
      </c>
      <c r="F13" s="279" t="s">
        <v>335</v>
      </c>
      <c r="G13" s="279">
        <v>69</v>
      </c>
      <c r="H13" s="280">
        <v>104.5</v>
      </c>
    </row>
    <row r="14" spans="1:15">
      <c r="A14" s="361" t="s">
        <v>33</v>
      </c>
      <c r="B14" s="361"/>
      <c r="C14" s="361"/>
      <c r="D14" s="361"/>
      <c r="E14" s="360" t="s">
        <v>34</v>
      </c>
      <c r="F14" s="360"/>
      <c r="G14" s="360"/>
      <c r="H14" s="360"/>
    </row>
    <row r="15" spans="1:15" ht="49.5" customHeight="1">
      <c r="A15"/>
    </row>
    <row r="16" spans="1:15">
      <c r="A16"/>
    </row>
    <row r="17" spans="1:1">
      <c r="A17"/>
    </row>
    <row r="18" spans="1:1">
      <c r="A18"/>
    </row>
    <row r="19" spans="1:1">
      <c r="A19"/>
    </row>
    <row r="20" spans="1:1">
      <c r="A20"/>
    </row>
    <row r="21" spans="1:1">
      <c r="A21"/>
    </row>
    <row r="22" spans="1:1">
      <c r="A22"/>
    </row>
    <row r="23" spans="1:1">
      <c r="A23"/>
    </row>
    <row r="24" spans="1:1">
      <c r="A24"/>
    </row>
    <row r="25" spans="1:1">
      <c r="A25"/>
    </row>
    <row r="26" spans="1:1">
      <c r="A26"/>
    </row>
    <row r="27" spans="1:1">
      <c r="A27"/>
    </row>
    <row r="28" spans="1:1">
      <c r="A28"/>
    </row>
    <row r="29" spans="1:1">
      <c r="A29"/>
    </row>
    <row r="30" spans="1:1">
      <c r="A30"/>
    </row>
    <row r="31" spans="1:1">
      <c r="A31"/>
    </row>
    <row r="32" spans="1:1">
      <c r="A32"/>
    </row>
    <row r="33" spans="1:1">
      <c r="A33"/>
    </row>
    <row r="34" spans="1: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0">
      <c r="A49"/>
    </row>
    <row r="50" spans="1:10">
      <c r="A50"/>
    </row>
    <row r="51" spans="1:10">
      <c r="B51" s="92" t="s">
        <v>624</v>
      </c>
      <c r="C51" t="s">
        <v>630</v>
      </c>
      <c r="D51" t="s">
        <v>627</v>
      </c>
      <c r="E51" t="s">
        <v>626</v>
      </c>
    </row>
    <row r="52" spans="1:10">
      <c r="B52" s="93" t="s">
        <v>252</v>
      </c>
      <c r="C52" s="94">
        <v>2</v>
      </c>
      <c r="D52" s="94">
        <v>128</v>
      </c>
      <c r="E52" s="94">
        <v>520.20000000000005</v>
      </c>
    </row>
    <row r="53" spans="1:10">
      <c r="B53" s="93" t="s">
        <v>324</v>
      </c>
      <c r="C53" s="94">
        <v>2</v>
      </c>
      <c r="D53" s="94">
        <v>1574</v>
      </c>
      <c r="E53" s="94">
        <v>2249.3000000000002</v>
      </c>
    </row>
    <row r="54" spans="1:10">
      <c r="B54" s="93" t="s">
        <v>226</v>
      </c>
      <c r="C54" s="94">
        <v>1</v>
      </c>
      <c r="D54" s="94">
        <v>52</v>
      </c>
      <c r="E54" s="94">
        <v>361.2</v>
      </c>
    </row>
    <row r="55" spans="1:10">
      <c r="B55" s="93" t="s">
        <v>247</v>
      </c>
      <c r="C55" s="94">
        <v>2</v>
      </c>
      <c r="D55" s="94">
        <v>138</v>
      </c>
      <c r="E55" s="94">
        <v>209</v>
      </c>
    </row>
    <row r="56" spans="1:10">
      <c r="B56" s="93" t="s">
        <v>380</v>
      </c>
      <c r="C56" s="94">
        <v>3</v>
      </c>
      <c r="D56" s="94">
        <v>900</v>
      </c>
      <c r="E56" s="94">
        <v>526.1</v>
      </c>
    </row>
    <row r="57" spans="1:10">
      <c r="B57" s="93" t="s">
        <v>625</v>
      </c>
      <c r="C57" s="94">
        <v>10</v>
      </c>
      <c r="D57" s="94">
        <v>2792</v>
      </c>
      <c r="E57" s="94">
        <v>3865.8</v>
      </c>
    </row>
    <row r="63" spans="1:10">
      <c r="J63" s="77" t="s">
        <v>609</v>
      </c>
    </row>
    <row r="64" spans="1:10" ht="22.5">
      <c r="J64" s="78" t="s">
        <v>614</v>
      </c>
    </row>
    <row r="65" spans="10:10" ht="56.25">
      <c r="J65" s="78" t="s">
        <v>612</v>
      </c>
    </row>
  </sheetData>
  <mergeCells count="5">
    <mergeCell ref="A1:H1"/>
    <mergeCell ref="A2:H2"/>
    <mergeCell ref="E14:H14"/>
    <mergeCell ref="A14:D14"/>
    <mergeCell ref="N4:N5"/>
  </mergeCells>
  <printOptions horizontalCentered="1" verticalCentered="1"/>
  <pageMargins left="0.25" right="0.25" top="0.75" bottom="0.75" header="0.3" footer="0.3"/>
  <pageSetup scale="93" orientation="portrait" horizontalDpi="4294967295" verticalDpi="4294967295"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217E6-7458-45CD-835F-11059C1B28B7}">
  <sheetPr>
    <tabColor rgb="FF92D050"/>
  </sheetPr>
  <dimension ref="A1:W57"/>
  <sheetViews>
    <sheetView zoomScale="95" zoomScaleNormal="95" workbookViewId="0">
      <selection activeCell="N8" sqref="N8"/>
    </sheetView>
  </sheetViews>
  <sheetFormatPr defaultRowHeight="15"/>
  <cols>
    <col min="1" max="1" width="10" style="24" customWidth="1"/>
    <col min="2" max="2" width="8.28515625" customWidth="1"/>
    <col min="3" max="3" width="9.42578125" customWidth="1"/>
    <col min="4" max="4" width="9" customWidth="1"/>
    <col min="5" max="5" width="8.28515625" customWidth="1"/>
    <col min="6" max="6" width="8.42578125" customWidth="1"/>
    <col min="7" max="7" width="8" customWidth="1"/>
    <col min="8" max="8" width="7.7109375" customWidth="1"/>
    <col min="11" max="11" width="18.140625" bestFit="1" customWidth="1"/>
    <col min="13" max="14" width="12.28515625" bestFit="1" customWidth="1"/>
    <col min="15" max="15" width="10.42578125" bestFit="1" customWidth="1"/>
  </cols>
  <sheetData>
    <row r="1" spans="1:23" s="1" customFormat="1" ht="36" customHeight="1">
      <c r="A1" s="366" t="s">
        <v>653</v>
      </c>
      <c r="B1" s="367"/>
      <c r="C1" s="367"/>
      <c r="D1" s="367"/>
      <c r="E1" s="367"/>
      <c r="F1" s="367"/>
      <c r="G1" s="367"/>
      <c r="H1" s="368"/>
      <c r="J1"/>
      <c r="K1"/>
      <c r="L1"/>
      <c r="M1"/>
      <c r="N1"/>
      <c r="O1"/>
      <c r="P1"/>
      <c r="Q1"/>
      <c r="R1"/>
      <c r="S1"/>
      <c r="T1"/>
      <c r="U1"/>
      <c r="V1"/>
      <c r="W1"/>
    </row>
    <row r="2" spans="1:23" ht="36" customHeight="1">
      <c r="A2" s="363" t="s">
        <v>658</v>
      </c>
      <c r="B2" s="364"/>
      <c r="C2" s="364"/>
      <c r="D2" s="364"/>
      <c r="E2" s="364"/>
      <c r="F2" s="364"/>
      <c r="G2" s="364"/>
      <c r="H2" s="365"/>
    </row>
    <row r="3" spans="1:23" ht="94.5" customHeight="1">
      <c r="A3" s="171" t="s">
        <v>643</v>
      </c>
      <c r="B3" s="56" t="s">
        <v>644</v>
      </c>
      <c r="C3" s="56" t="s">
        <v>522</v>
      </c>
      <c r="D3" s="56" t="s">
        <v>687</v>
      </c>
      <c r="E3" s="56" t="s">
        <v>39</v>
      </c>
      <c r="F3" s="56" t="s">
        <v>686</v>
      </c>
      <c r="G3" s="56" t="s">
        <v>515</v>
      </c>
      <c r="H3" s="244" t="s">
        <v>463</v>
      </c>
    </row>
    <row r="4" spans="1:23" ht="24.95" customHeight="1">
      <c r="A4" s="245" t="s">
        <v>473</v>
      </c>
      <c r="B4" s="80">
        <v>61</v>
      </c>
      <c r="C4" s="222">
        <v>59</v>
      </c>
      <c r="D4" s="87">
        <v>1534.4</v>
      </c>
      <c r="E4" s="222">
        <v>25.2</v>
      </c>
      <c r="F4" s="222">
        <v>4022</v>
      </c>
      <c r="G4" s="80">
        <v>65</v>
      </c>
      <c r="H4" s="246" t="s">
        <v>29</v>
      </c>
    </row>
    <row r="5" spans="1:23" ht="24.95" customHeight="1">
      <c r="A5" s="247" t="s">
        <v>474</v>
      </c>
      <c r="B5" s="81">
        <v>45</v>
      </c>
      <c r="C5" s="71">
        <v>45</v>
      </c>
      <c r="D5" s="88">
        <v>1249.2</v>
      </c>
      <c r="E5" s="71">
        <v>27.8</v>
      </c>
      <c r="F5" s="71">
        <v>5466</v>
      </c>
      <c r="G5" s="81">
        <v>121</v>
      </c>
      <c r="H5" s="248" t="s">
        <v>31</v>
      </c>
      <c r="J5" s="362"/>
      <c r="K5" s="224" t="s">
        <v>770</v>
      </c>
    </row>
    <row r="6" spans="1:23" ht="24.95" customHeight="1">
      <c r="A6" s="245" t="s">
        <v>475</v>
      </c>
      <c r="B6" s="80">
        <v>111</v>
      </c>
      <c r="C6" s="222">
        <v>84</v>
      </c>
      <c r="D6" s="87">
        <v>7913</v>
      </c>
      <c r="E6" s="222">
        <v>71.3</v>
      </c>
      <c r="F6" s="222">
        <v>10716</v>
      </c>
      <c r="G6" s="80">
        <v>96</v>
      </c>
      <c r="H6" s="246" t="s">
        <v>26</v>
      </c>
      <c r="J6" s="362"/>
      <c r="K6" s="225" t="s">
        <v>771</v>
      </c>
    </row>
    <row r="7" spans="1:23" ht="24.95" customHeight="1">
      <c r="A7" s="247" t="s">
        <v>476</v>
      </c>
      <c r="B7" s="81">
        <v>50</v>
      </c>
      <c r="C7" s="71">
        <v>48</v>
      </c>
      <c r="D7" s="88">
        <v>461.3</v>
      </c>
      <c r="E7" s="71">
        <v>9.1999999999999993</v>
      </c>
      <c r="F7" s="71">
        <v>3750</v>
      </c>
      <c r="G7" s="81">
        <v>75</v>
      </c>
      <c r="H7" s="248" t="s">
        <v>464</v>
      </c>
    </row>
    <row r="8" spans="1:23" ht="24.95" customHeight="1">
      <c r="A8" s="245" t="s">
        <v>484</v>
      </c>
      <c r="B8" s="80">
        <v>74</v>
      </c>
      <c r="C8" s="222">
        <v>69</v>
      </c>
      <c r="D8" s="87">
        <v>1840.3</v>
      </c>
      <c r="E8" s="222">
        <v>24.9</v>
      </c>
      <c r="F8" s="222">
        <v>4972</v>
      </c>
      <c r="G8" s="80">
        <v>67</v>
      </c>
      <c r="H8" s="246" t="s">
        <v>465</v>
      </c>
    </row>
    <row r="9" spans="1:23" ht="24.95" customHeight="1">
      <c r="A9" s="247" t="s">
        <v>477</v>
      </c>
      <c r="B9" s="81">
        <v>100</v>
      </c>
      <c r="C9" s="71">
        <v>83</v>
      </c>
      <c r="D9" s="88">
        <v>5834.8</v>
      </c>
      <c r="E9" s="71">
        <v>58.3</v>
      </c>
      <c r="F9" s="71">
        <v>11279</v>
      </c>
      <c r="G9" s="81">
        <v>112</v>
      </c>
      <c r="H9" s="248" t="s">
        <v>466</v>
      </c>
    </row>
    <row r="10" spans="1:23" ht="24.95" customHeight="1">
      <c r="A10" s="245" t="s">
        <v>478</v>
      </c>
      <c r="B10" s="80">
        <v>73</v>
      </c>
      <c r="C10" s="222">
        <v>69</v>
      </c>
      <c r="D10" s="87">
        <v>1113.8</v>
      </c>
      <c r="E10" s="222">
        <v>15.3</v>
      </c>
      <c r="F10" s="222">
        <v>3197</v>
      </c>
      <c r="G10" s="80">
        <v>43</v>
      </c>
      <c r="H10" s="246" t="s">
        <v>467</v>
      </c>
    </row>
    <row r="11" spans="1:23" ht="24.95" customHeight="1">
      <c r="A11" s="247" t="s">
        <v>479</v>
      </c>
      <c r="B11" s="81">
        <v>69</v>
      </c>
      <c r="C11" s="71">
        <v>64</v>
      </c>
      <c r="D11" s="88">
        <v>3039.3</v>
      </c>
      <c r="E11" s="71">
        <v>44</v>
      </c>
      <c r="F11" s="71">
        <v>4851</v>
      </c>
      <c r="G11" s="81">
        <v>70</v>
      </c>
      <c r="H11" s="248" t="s">
        <v>468</v>
      </c>
    </row>
    <row r="12" spans="1:23" ht="24.95" customHeight="1">
      <c r="A12" s="245" t="s">
        <v>480</v>
      </c>
      <c r="B12" s="80">
        <v>101</v>
      </c>
      <c r="C12" s="222">
        <v>75</v>
      </c>
      <c r="D12" s="87">
        <v>5462.1</v>
      </c>
      <c r="E12" s="222">
        <v>54.1</v>
      </c>
      <c r="F12" s="222">
        <v>13839</v>
      </c>
      <c r="G12" s="80">
        <v>137</v>
      </c>
      <c r="H12" s="246" t="s">
        <v>469</v>
      </c>
    </row>
    <row r="13" spans="1:23" ht="24.95" customHeight="1">
      <c r="A13" s="247" t="s">
        <v>481</v>
      </c>
      <c r="B13" s="81">
        <v>74</v>
      </c>
      <c r="C13" s="71">
        <v>69</v>
      </c>
      <c r="D13" s="88">
        <v>2259.9</v>
      </c>
      <c r="E13" s="71">
        <v>30.5</v>
      </c>
      <c r="F13" s="71">
        <v>4040</v>
      </c>
      <c r="G13" s="81">
        <v>54</v>
      </c>
      <c r="H13" s="248" t="s">
        <v>470</v>
      </c>
    </row>
    <row r="14" spans="1:23" ht="24.95" customHeight="1">
      <c r="A14" s="245" t="s">
        <v>482</v>
      </c>
      <c r="B14" s="80">
        <v>77</v>
      </c>
      <c r="C14" s="222">
        <v>70</v>
      </c>
      <c r="D14" s="87">
        <v>1292.2</v>
      </c>
      <c r="E14" s="222">
        <v>16.8</v>
      </c>
      <c r="F14" s="222">
        <v>6274</v>
      </c>
      <c r="G14" s="80">
        <v>81</v>
      </c>
      <c r="H14" s="246" t="s">
        <v>471</v>
      </c>
    </row>
    <row r="15" spans="1:23" ht="24.95" customHeight="1">
      <c r="A15" s="247" t="s">
        <v>483</v>
      </c>
      <c r="B15" s="81">
        <v>80</v>
      </c>
      <c r="C15" s="71">
        <v>67</v>
      </c>
      <c r="D15" s="88">
        <v>946.2</v>
      </c>
      <c r="E15" s="71">
        <v>11.8</v>
      </c>
      <c r="F15" s="71">
        <v>4143</v>
      </c>
      <c r="G15" s="81">
        <v>51</v>
      </c>
      <c r="H15" s="248" t="s">
        <v>472</v>
      </c>
    </row>
    <row r="16" spans="1:23" ht="24.95" customHeight="1">
      <c r="A16" s="249" t="s">
        <v>88</v>
      </c>
      <c r="B16" s="250">
        <v>862</v>
      </c>
      <c r="C16" s="250">
        <v>707</v>
      </c>
      <c r="D16" s="251">
        <v>32788.699999999997</v>
      </c>
      <c r="E16" s="251">
        <v>38</v>
      </c>
      <c r="F16" s="250">
        <v>75495</v>
      </c>
      <c r="G16" s="250">
        <v>87</v>
      </c>
      <c r="H16" s="252" t="s">
        <v>389</v>
      </c>
    </row>
    <row r="17" spans="1:18" ht="24.95" customHeight="1">
      <c r="A17" s="361" t="s">
        <v>33</v>
      </c>
      <c r="B17" s="361"/>
      <c r="C17" s="361"/>
      <c r="D17" s="4"/>
      <c r="E17" s="360" t="s">
        <v>725</v>
      </c>
      <c r="F17" s="360"/>
      <c r="G17" s="360"/>
      <c r="H17" s="360"/>
    </row>
    <row r="19" spans="1:18" ht="15.75">
      <c r="A19" s="188"/>
      <c r="B19" s="188" t="s">
        <v>584</v>
      </c>
      <c r="C19" s="188" t="s">
        <v>583</v>
      </c>
      <c r="D19" s="188"/>
      <c r="E19" s="188"/>
      <c r="F19" s="69"/>
      <c r="G19" s="69"/>
      <c r="H19" s="69"/>
      <c r="I19" s="69"/>
      <c r="J19" s="69"/>
      <c r="K19" s="69"/>
      <c r="L19" s="69"/>
      <c r="M19" s="69"/>
      <c r="N19" s="69"/>
      <c r="O19" s="69"/>
    </row>
    <row r="20" spans="1:18" ht="15.75">
      <c r="A20" s="188"/>
      <c r="B20" s="188" t="s">
        <v>483</v>
      </c>
      <c r="C20" s="188">
        <v>80</v>
      </c>
      <c r="D20" s="188"/>
      <c r="E20" s="188"/>
      <c r="F20" s="69"/>
      <c r="G20" s="69"/>
      <c r="H20" s="69"/>
      <c r="I20" s="69"/>
      <c r="J20" s="69"/>
      <c r="K20" s="69"/>
      <c r="L20" s="69"/>
      <c r="M20" s="69"/>
      <c r="N20" s="69"/>
      <c r="O20" s="69"/>
    </row>
    <row r="21" spans="1:18" ht="15.75">
      <c r="A21" s="188"/>
      <c r="B21" s="188" t="s">
        <v>482</v>
      </c>
      <c r="C21" s="188">
        <v>77</v>
      </c>
      <c r="D21" s="188"/>
      <c r="E21" s="188"/>
      <c r="F21" s="69"/>
      <c r="G21" s="69"/>
      <c r="H21" s="69"/>
      <c r="I21" s="69"/>
      <c r="J21" s="69"/>
      <c r="K21" s="69"/>
      <c r="L21" s="69"/>
      <c r="M21" s="69"/>
      <c r="N21" s="69"/>
      <c r="O21" s="69"/>
    </row>
    <row r="22" spans="1:18" ht="20.25">
      <c r="A22" s="188"/>
      <c r="B22" s="188" t="s">
        <v>481</v>
      </c>
      <c r="C22" s="188">
        <v>74</v>
      </c>
      <c r="D22" s="188"/>
      <c r="E22" s="188"/>
      <c r="F22" s="69"/>
      <c r="G22" s="69"/>
      <c r="H22" s="69"/>
      <c r="I22" s="69"/>
      <c r="J22" s="69"/>
      <c r="K22" s="69"/>
      <c r="L22" s="69"/>
      <c r="M22" s="69"/>
      <c r="N22" s="69"/>
      <c r="O22" s="69"/>
      <c r="R22" s="68"/>
    </row>
    <row r="23" spans="1:18" ht="15.75">
      <c r="A23" s="188"/>
      <c r="B23" s="188" t="s">
        <v>480</v>
      </c>
      <c r="C23" s="188">
        <v>101</v>
      </c>
      <c r="D23" s="188"/>
      <c r="E23" s="188"/>
      <c r="F23" s="69"/>
      <c r="G23" s="69"/>
      <c r="H23" s="69"/>
      <c r="I23" s="69"/>
      <c r="J23" s="69"/>
      <c r="K23" s="69"/>
      <c r="L23" s="69"/>
      <c r="M23" s="69"/>
      <c r="N23" s="69"/>
      <c r="O23" s="69"/>
    </row>
    <row r="24" spans="1:18" ht="15.75">
      <c r="A24" s="188"/>
      <c r="B24" s="188" t="s">
        <v>479</v>
      </c>
      <c r="C24" s="188">
        <v>69</v>
      </c>
      <c r="D24" s="188"/>
      <c r="E24" s="188"/>
      <c r="F24" s="69"/>
      <c r="G24" s="69"/>
      <c r="H24" s="69"/>
      <c r="I24" s="69"/>
      <c r="J24" s="69"/>
      <c r="K24" s="69"/>
      <c r="L24" s="69"/>
      <c r="M24" s="69"/>
      <c r="N24" s="69"/>
      <c r="O24" s="69"/>
    </row>
    <row r="25" spans="1:18" ht="15.75">
      <c r="A25" s="188"/>
      <c r="B25" s="188" t="s">
        <v>478</v>
      </c>
      <c r="C25" s="188">
        <v>73</v>
      </c>
      <c r="D25" s="188"/>
      <c r="E25" s="188"/>
      <c r="F25" s="69"/>
      <c r="G25" s="69"/>
      <c r="H25" s="69"/>
      <c r="I25" s="69"/>
      <c r="J25" s="69"/>
      <c r="K25" s="69"/>
      <c r="L25" s="69"/>
      <c r="M25" s="69"/>
      <c r="N25" s="69"/>
      <c r="O25" s="69"/>
    </row>
    <row r="26" spans="1:18" ht="15.75">
      <c r="A26" s="188"/>
      <c r="B26" s="188" t="s">
        <v>477</v>
      </c>
      <c r="C26" s="188">
        <v>100</v>
      </c>
      <c r="D26" s="188"/>
      <c r="E26" s="188"/>
      <c r="F26" s="69"/>
      <c r="G26" s="69"/>
      <c r="H26" s="69"/>
      <c r="I26" s="69"/>
      <c r="J26" s="69"/>
      <c r="K26" s="69"/>
      <c r="L26" s="69"/>
      <c r="M26" s="69"/>
      <c r="N26" s="69"/>
      <c r="O26" s="69"/>
    </row>
    <row r="27" spans="1:18" ht="15.75">
      <c r="A27" s="188"/>
      <c r="B27" s="188" t="s">
        <v>484</v>
      </c>
      <c r="C27" s="188">
        <v>74</v>
      </c>
      <c r="D27" s="188"/>
      <c r="E27" s="188"/>
      <c r="F27" s="69"/>
      <c r="G27" s="69"/>
      <c r="H27" s="69"/>
      <c r="I27" s="69"/>
      <c r="J27" s="69"/>
      <c r="K27" s="69"/>
      <c r="L27" s="69"/>
      <c r="M27" s="69"/>
      <c r="N27" s="69"/>
      <c r="O27" s="69"/>
    </row>
    <row r="28" spans="1:18" ht="15.75">
      <c r="A28" s="188"/>
      <c r="B28" s="188" t="s">
        <v>476</v>
      </c>
      <c r="C28" s="188">
        <v>50</v>
      </c>
      <c r="D28" s="188"/>
      <c r="E28" s="188"/>
      <c r="F28" s="69"/>
      <c r="G28" s="69"/>
      <c r="H28" s="69"/>
      <c r="I28" s="69"/>
      <c r="J28" s="69"/>
      <c r="K28" s="69"/>
      <c r="L28" s="69"/>
      <c r="M28" s="69"/>
      <c r="N28" s="69"/>
      <c r="O28" s="69"/>
    </row>
    <row r="29" spans="1:18" ht="15.75">
      <c r="A29" s="188"/>
      <c r="B29" s="188" t="s">
        <v>475</v>
      </c>
      <c r="C29" s="188">
        <v>111</v>
      </c>
      <c r="D29" s="188"/>
      <c r="E29" s="188"/>
      <c r="F29" s="69"/>
      <c r="G29" s="69"/>
      <c r="H29" s="69"/>
      <c r="I29" s="69"/>
      <c r="J29" s="69"/>
      <c r="K29" s="69"/>
      <c r="L29" s="69"/>
      <c r="M29" s="69"/>
      <c r="N29" s="69"/>
      <c r="O29" s="69"/>
    </row>
    <row r="30" spans="1:18" ht="15.75">
      <c r="A30" s="188"/>
      <c r="B30" s="188" t="s">
        <v>474</v>
      </c>
      <c r="C30" s="188">
        <v>45</v>
      </c>
      <c r="D30" s="188"/>
      <c r="E30" s="188"/>
      <c r="F30" s="69"/>
      <c r="G30" s="69"/>
      <c r="H30" s="69"/>
      <c r="I30" s="69"/>
      <c r="J30" s="69"/>
      <c r="K30" s="69"/>
      <c r="L30" s="69"/>
      <c r="M30" s="69"/>
      <c r="N30" s="69"/>
      <c r="O30" s="69"/>
    </row>
    <row r="31" spans="1:18" ht="15.75">
      <c r="A31" s="188"/>
      <c r="B31" s="188" t="s">
        <v>473</v>
      </c>
      <c r="C31" s="188">
        <v>61</v>
      </c>
      <c r="D31" s="188"/>
      <c r="E31" s="188"/>
      <c r="F31" s="69"/>
      <c r="G31" s="69"/>
      <c r="H31" s="69"/>
      <c r="I31" s="69"/>
      <c r="J31" s="69"/>
      <c r="K31" s="69"/>
      <c r="L31" s="69"/>
      <c r="M31" s="69"/>
      <c r="N31" s="69"/>
      <c r="O31" s="69"/>
    </row>
    <row r="32" spans="1:18" ht="15.75">
      <c r="A32" s="188"/>
      <c r="B32" s="188"/>
      <c r="C32" s="188"/>
      <c r="D32" s="188"/>
      <c r="E32" s="188"/>
      <c r="F32" s="69"/>
      <c r="G32" s="69"/>
      <c r="H32" s="69"/>
      <c r="I32" s="69"/>
      <c r="J32" s="69"/>
      <c r="K32" s="69"/>
      <c r="L32" s="69"/>
      <c r="M32" s="69"/>
      <c r="N32" s="69"/>
      <c r="O32" s="69"/>
    </row>
    <row r="33" spans="1:5" ht="15.75">
      <c r="A33" s="188"/>
      <c r="B33" s="188"/>
      <c r="C33" s="188"/>
      <c r="D33" s="188"/>
      <c r="E33" s="184"/>
    </row>
    <row r="34" spans="1:5" ht="15.75">
      <c r="A34" s="188"/>
      <c r="B34" s="188"/>
      <c r="C34" s="188"/>
      <c r="D34" s="188"/>
      <c r="E34" s="184"/>
    </row>
    <row r="35" spans="1:5" ht="15.75">
      <c r="A35" s="188"/>
      <c r="B35" s="188"/>
      <c r="C35" s="188"/>
      <c r="D35" s="188"/>
      <c r="E35" s="184"/>
    </row>
    <row r="36" spans="1:5" ht="15.75">
      <c r="A36" s="188"/>
      <c r="B36" s="188"/>
      <c r="C36" s="188"/>
      <c r="D36" s="188"/>
      <c r="E36" s="184"/>
    </row>
    <row r="37" spans="1:5" ht="15.75">
      <c r="A37" s="188"/>
      <c r="B37" s="188"/>
      <c r="C37" s="188"/>
      <c r="D37" s="188"/>
      <c r="E37" s="184"/>
    </row>
    <row r="38" spans="1:5">
      <c r="A38" s="187"/>
      <c r="B38" s="184"/>
      <c r="C38" s="184"/>
      <c r="D38" s="184"/>
      <c r="E38" s="184"/>
    </row>
    <row r="39" spans="1:5">
      <c r="A39" s="187"/>
      <c r="B39" s="184"/>
      <c r="C39" s="184"/>
      <c r="D39" s="184"/>
      <c r="E39" s="184"/>
    </row>
    <row r="40" spans="1:5">
      <c r="A40"/>
    </row>
    <row r="41" spans="1:5">
      <c r="A41"/>
    </row>
    <row r="42" spans="1:5">
      <c r="A42"/>
    </row>
    <row r="43" spans="1:5">
      <c r="A43"/>
    </row>
    <row r="44" spans="1:5">
      <c r="A44"/>
    </row>
    <row r="45" spans="1:5">
      <c r="A45"/>
    </row>
    <row r="46" spans="1:5">
      <c r="A46"/>
    </row>
    <row r="47" spans="1:5">
      <c r="A47"/>
    </row>
    <row r="48" spans="1:5">
      <c r="A48"/>
    </row>
    <row r="49" spans="1:1">
      <c r="A49"/>
    </row>
    <row r="50" spans="1:1">
      <c r="A50"/>
    </row>
    <row r="51" spans="1:1">
      <c r="A51"/>
    </row>
    <row r="52" spans="1:1">
      <c r="A52"/>
    </row>
    <row r="53" spans="1:1">
      <c r="A53"/>
    </row>
    <row r="54" spans="1:1">
      <c r="A54"/>
    </row>
    <row r="55" spans="1:1">
      <c r="A55"/>
    </row>
    <row r="56" spans="1:1">
      <c r="A56"/>
    </row>
    <row r="57" spans="1:1">
      <c r="A57"/>
    </row>
  </sheetData>
  <mergeCells count="5">
    <mergeCell ref="A2:H2"/>
    <mergeCell ref="A1:H1"/>
    <mergeCell ref="A17:C17"/>
    <mergeCell ref="E17:H17"/>
    <mergeCell ref="J5:J6"/>
  </mergeCells>
  <printOptions horizontalCentered="1" verticalCentered="1"/>
  <pageMargins left="0.25" right="0.25" top="0.75" bottom="0.75" header="0.3" footer="0.3"/>
  <pageSetup scale="10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0B78-1ADF-4AFB-8145-92674399D74D}">
  <sheetPr>
    <tabColor rgb="FF92D050"/>
  </sheetPr>
  <dimension ref="A1:Q24"/>
  <sheetViews>
    <sheetView zoomScaleNormal="100" workbookViewId="0">
      <selection activeCell="G15" sqref="G15"/>
    </sheetView>
  </sheetViews>
  <sheetFormatPr defaultRowHeight="15"/>
  <cols>
    <col min="1" max="1" width="8" customWidth="1"/>
    <col min="2" max="2" width="22" customWidth="1"/>
    <col min="3" max="8" width="12.7109375" customWidth="1"/>
    <col min="9" max="9" width="23.5703125" customWidth="1"/>
    <col min="10" max="11" width="7.28515625" customWidth="1"/>
    <col min="13" max="13" width="18.140625" bestFit="1" customWidth="1"/>
    <col min="15" max="15" width="14.42578125" customWidth="1"/>
  </cols>
  <sheetData>
    <row r="1" spans="1:17" s="54" customFormat="1" ht="24" customHeight="1">
      <c r="A1" s="371" t="s">
        <v>523</v>
      </c>
      <c r="B1" s="372"/>
      <c r="C1" s="372"/>
      <c r="D1" s="372"/>
      <c r="E1" s="372"/>
      <c r="F1" s="372"/>
      <c r="G1" s="372"/>
      <c r="H1" s="372"/>
      <c r="I1" s="372"/>
      <c r="J1" s="373"/>
      <c r="K1"/>
    </row>
    <row r="2" spans="1:17" s="54" customFormat="1" ht="24" customHeight="1">
      <c r="A2" s="374" t="s">
        <v>660</v>
      </c>
      <c r="B2" s="375"/>
      <c r="C2" s="375"/>
      <c r="D2" s="375"/>
      <c r="E2" s="375"/>
      <c r="F2" s="375"/>
      <c r="G2" s="375"/>
      <c r="H2" s="375"/>
      <c r="I2" s="375"/>
      <c r="J2" s="376"/>
      <c r="K2"/>
    </row>
    <row r="3" spans="1:17" ht="59.45" customHeight="1">
      <c r="A3" s="171" t="s">
        <v>664</v>
      </c>
      <c r="B3" s="56" t="s">
        <v>524</v>
      </c>
      <c r="C3" s="56" t="s">
        <v>693</v>
      </c>
      <c r="D3" s="56" t="s">
        <v>92</v>
      </c>
      <c r="E3" s="56" t="s">
        <v>694</v>
      </c>
      <c r="F3" s="56" t="s">
        <v>90</v>
      </c>
      <c r="G3" s="56" t="s">
        <v>695</v>
      </c>
      <c r="H3" s="253" t="s">
        <v>696</v>
      </c>
      <c r="I3" s="56" t="s">
        <v>525</v>
      </c>
      <c r="J3" s="244" t="s">
        <v>573</v>
      </c>
    </row>
    <row r="4" spans="1:17" ht="18" customHeight="1">
      <c r="A4" s="254">
        <v>1</v>
      </c>
      <c r="B4" s="67" t="s">
        <v>634</v>
      </c>
      <c r="C4" s="57">
        <v>342</v>
      </c>
      <c r="D4" s="57">
        <v>283</v>
      </c>
      <c r="E4" s="57">
        <v>31930</v>
      </c>
      <c r="F4" s="217">
        <f>E4/C4</f>
        <v>93.362573099415201</v>
      </c>
      <c r="G4" s="57">
        <v>12596.800000000001</v>
      </c>
      <c r="H4" s="255">
        <f>G4/C4</f>
        <v>36.8327485380117</v>
      </c>
      <c r="I4" s="67" t="s">
        <v>526</v>
      </c>
      <c r="J4" s="256">
        <v>1</v>
      </c>
      <c r="L4" s="362"/>
      <c r="M4" s="224" t="s">
        <v>770</v>
      </c>
    </row>
    <row r="5" spans="1:17" ht="18" customHeight="1">
      <c r="A5" s="257">
        <v>2</v>
      </c>
      <c r="B5" s="14" t="s">
        <v>635</v>
      </c>
      <c r="C5" s="5">
        <v>180</v>
      </c>
      <c r="D5" s="5">
        <v>154</v>
      </c>
      <c r="E5" s="5">
        <v>14807</v>
      </c>
      <c r="F5" s="11">
        <f t="shared" ref="F5:F11" si="0">E5/C5</f>
        <v>82.261111111111106</v>
      </c>
      <c r="G5" s="5">
        <v>7478.5</v>
      </c>
      <c r="H5" s="258">
        <f t="shared" ref="H5:H11" si="1">G5/C5</f>
        <v>41.547222222222224</v>
      </c>
      <c r="I5" s="14" t="s">
        <v>528</v>
      </c>
      <c r="J5" s="259">
        <v>2</v>
      </c>
      <c r="L5" s="362"/>
      <c r="M5" s="225" t="s">
        <v>771</v>
      </c>
    </row>
    <row r="6" spans="1:17" ht="18" customHeight="1">
      <c r="A6" s="254">
        <v>3</v>
      </c>
      <c r="B6" s="67" t="s">
        <v>636</v>
      </c>
      <c r="C6" s="57">
        <v>162</v>
      </c>
      <c r="D6" s="57">
        <v>130</v>
      </c>
      <c r="E6" s="57">
        <v>13082</v>
      </c>
      <c r="F6" s="217">
        <f t="shared" si="0"/>
        <v>80.753086419753089</v>
      </c>
      <c r="G6" s="57">
        <v>5032</v>
      </c>
      <c r="H6" s="255">
        <f t="shared" si="1"/>
        <v>31.061728395061728</v>
      </c>
      <c r="I6" s="67" t="s">
        <v>527</v>
      </c>
      <c r="J6" s="256">
        <v>3</v>
      </c>
    </row>
    <row r="7" spans="1:17" ht="18" customHeight="1">
      <c r="A7" s="257">
        <v>4</v>
      </c>
      <c r="B7" s="14" t="s">
        <v>529</v>
      </c>
      <c r="C7" s="5">
        <v>133</v>
      </c>
      <c r="D7" s="5">
        <v>97</v>
      </c>
      <c r="E7" s="5">
        <v>10954</v>
      </c>
      <c r="F7" s="11">
        <f t="shared" si="0"/>
        <v>82.360902255639104</v>
      </c>
      <c r="G7" s="5">
        <v>6263.2</v>
      </c>
      <c r="H7" s="258">
        <f t="shared" si="1"/>
        <v>47.091729323308272</v>
      </c>
      <c r="I7" s="14" t="s">
        <v>530</v>
      </c>
      <c r="J7" s="259">
        <v>4</v>
      </c>
    </row>
    <row r="8" spans="1:17" ht="18" customHeight="1">
      <c r="A8" s="254">
        <v>5</v>
      </c>
      <c r="B8" s="67" t="s">
        <v>637</v>
      </c>
      <c r="C8" s="57">
        <v>22</v>
      </c>
      <c r="D8" s="57">
        <v>21</v>
      </c>
      <c r="E8" s="57">
        <v>3245</v>
      </c>
      <c r="F8" s="217">
        <f t="shared" si="0"/>
        <v>147.5</v>
      </c>
      <c r="G8" s="57">
        <v>733.19999999999993</v>
      </c>
      <c r="H8" s="255">
        <f t="shared" si="1"/>
        <v>33.327272727272721</v>
      </c>
      <c r="I8" s="67" t="s">
        <v>640</v>
      </c>
      <c r="J8" s="256">
        <v>5</v>
      </c>
    </row>
    <row r="9" spans="1:17" ht="18" customHeight="1">
      <c r="A9" s="257">
        <v>6</v>
      </c>
      <c r="B9" s="14" t="s">
        <v>638</v>
      </c>
      <c r="C9" s="5">
        <v>21</v>
      </c>
      <c r="D9" s="5">
        <v>20</v>
      </c>
      <c r="E9" s="5">
        <v>948</v>
      </c>
      <c r="F9" s="11">
        <f t="shared" si="0"/>
        <v>45.142857142857146</v>
      </c>
      <c r="G9" s="5">
        <v>605.1</v>
      </c>
      <c r="H9" s="258">
        <f t="shared" si="1"/>
        <v>28.814285714285717</v>
      </c>
      <c r="I9" s="14" t="s">
        <v>641</v>
      </c>
      <c r="J9" s="259">
        <v>6</v>
      </c>
    </row>
    <row r="10" spans="1:17" ht="18" customHeight="1">
      <c r="A10" s="254">
        <v>7</v>
      </c>
      <c r="B10" s="67" t="s">
        <v>639</v>
      </c>
      <c r="C10" s="57">
        <v>2</v>
      </c>
      <c r="D10" s="57">
        <v>2</v>
      </c>
      <c r="E10" s="57">
        <v>529</v>
      </c>
      <c r="F10" s="217">
        <f t="shared" si="0"/>
        <v>264.5</v>
      </c>
      <c r="G10" s="57">
        <v>80</v>
      </c>
      <c r="H10" s="255">
        <f t="shared" si="1"/>
        <v>40</v>
      </c>
      <c r="I10" s="67" t="s">
        <v>642</v>
      </c>
      <c r="J10" s="256">
        <v>7</v>
      </c>
    </row>
    <row r="11" spans="1:17" s="93" customFormat="1" ht="18" customHeight="1">
      <c r="A11" s="369" t="s">
        <v>531</v>
      </c>
      <c r="B11" s="370"/>
      <c r="C11" s="260">
        <f>SUM(C4:C10)</f>
        <v>862</v>
      </c>
      <c r="D11" s="260">
        <f t="shared" ref="D11:G11" si="2">SUM(D4:D10)</f>
        <v>707</v>
      </c>
      <c r="E11" s="261">
        <f t="shared" si="2"/>
        <v>75495</v>
      </c>
      <c r="F11" s="260">
        <f t="shared" si="0"/>
        <v>87.581206496519727</v>
      </c>
      <c r="G11" s="261">
        <f t="shared" si="2"/>
        <v>32788.800000000003</v>
      </c>
      <c r="H11" s="261">
        <f t="shared" si="1"/>
        <v>38.038051044083531</v>
      </c>
      <c r="I11" s="262" t="s">
        <v>532</v>
      </c>
      <c r="J11" s="252"/>
      <c r="K11"/>
      <c r="L11"/>
      <c r="M11"/>
      <c r="N11"/>
      <c r="O11"/>
      <c r="P11"/>
      <c r="Q11"/>
    </row>
    <row r="12" spans="1:17">
      <c r="A12" s="377" t="s">
        <v>33</v>
      </c>
      <c r="B12" s="377"/>
      <c r="C12" s="377"/>
      <c r="D12" s="377"/>
      <c r="E12" s="1"/>
      <c r="F12" s="378" t="s">
        <v>725</v>
      </c>
      <c r="G12" s="378"/>
      <c r="H12" s="378"/>
      <c r="I12" s="378"/>
      <c r="J12" s="378"/>
    </row>
    <row r="14" spans="1:17" ht="30">
      <c r="B14" s="182" t="s">
        <v>533</v>
      </c>
      <c r="C14" s="183">
        <v>0.39675174013921116</v>
      </c>
      <c r="D14" s="184"/>
    </row>
    <row r="15" spans="1:17" ht="30">
      <c r="B15" s="182" t="s">
        <v>654</v>
      </c>
      <c r="C15" s="183">
        <v>0.20881670533642691</v>
      </c>
      <c r="D15" s="184"/>
    </row>
    <row r="16" spans="1:17" ht="30">
      <c r="B16" s="182" t="s">
        <v>534</v>
      </c>
      <c r="C16" s="183">
        <v>0.18793503480278423</v>
      </c>
      <c r="D16" s="184"/>
    </row>
    <row r="17" spans="2:5" ht="30">
      <c r="B17" s="182" t="s">
        <v>535</v>
      </c>
      <c r="C17" s="183">
        <v>0.154292343387471</v>
      </c>
      <c r="D17" s="184"/>
    </row>
    <row r="18" spans="2:5" ht="30">
      <c r="B18" s="182" t="s">
        <v>659</v>
      </c>
      <c r="C18" s="183">
        <v>5.1999999999999998E-2</v>
      </c>
      <c r="D18" s="184"/>
    </row>
    <row r="19" spans="2:5">
      <c r="B19" s="184"/>
      <c r="C19" s="185"/>
      <c r="D19" s="184"/>
    </row>
    <row r="20" spans="2:5">
      <c r="B20" s="184"/>
      <c r="C20" s="186"/>
      <c r="D20" s="184"/>
    </row>
    <row r="22" spans="2:5">
      <c r="E22" s="137"/>
    </row>
    <row r="24" spans="2:5" ht="18">
      <c r="B24" s="136"/>
    </row>
  </sheetData>
  <mergeCells count="6">
    <mergeCell ref="L4:L5"/>
    <mergeCell ref="A11:B11"/>
    <mergeCell ref="A1:J1"/>
    <mergeCell ref="A2:J2"/>
    <mergeCell ref="A12:D12"/>
    <mergeCell ref="F12:J12"/>
  </mergeCells>
  <printOptions horizontalCentered="1" verticalCentered="1"/>
  <pageMargins left="0.25" right="0.25" top="0.75" bottom="0.75" header="0.3" footer="0.3"/>
  <pageSetup paperSize="9" orientation="landscape" r:id="rId1"/>
  <rowBreaks count="1" manualBreakCount="1">
    <brk id="12" max="9" man="1"/>
  </rowBreaks>
  <colBreaks count="1" manualBreakCount="1">
    <brk id="10" max="1048575" man="1"/>
  </colBreaks>
  <ignoredErrors>
    <ignoredError sqref="F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BD94-D8C1-4459-83BE-014E80D9AB85}">
  <sheetPr>
    <tabColor rgb="FF92D050"/>
  </sheetPr>
  <dimension ref="A1:Q21"/>
  <sheetViews>
    <sheetView topLeftCell="A14" zoomScaleNormal="100" workbookViewId="0">
      <selection sqref="A1:J20"/>
    </sheetView>
  </sheetViews>
  <sheetFormatPr defaultColWidth="9.140625" defaultRowHeight="15"/>
  <cols>
    <col min="1" max="1" width="10.140625" style="1" customWidth="1"/>
    <col min="2" max="2" width="15.140625" style="1" customWidth="1"/>
    <col min="3" max="3" width="9.28515625" style="1" customWidth="1"/>
    <col min="4" max="4" width="11.5703125" style="1" customWidth="1"/>
    <col min="5" max="5" width="10" style="1" customWidth="1"/>
    <col min="6" max="6" width="9.7109375" style="1" customWidth="1"/>
    <col min="7" max="7" width="10.140625" style="1" customWidth="1"/>
    <col min="8" max="8" width="10.85546875" style="1" customWidth="1"/>
    <col min="9" max="9" width="12.140625" style="1" customWidth="1"/>
    <col min="10" max="10" width="8.42578125" style="1" customWidth="1"/>
    <col min="11" max="11" width="9.140625" style="1"/>
    <col min="12" max="12" width="16" style="1" customWidth="1"/>
    <col min="13" max="13" width="9.140625" style="1"/>
    <col min="14" max="14" width="18.140625" style="1" bestFit="1" customWidth="1"/>
    <col min="15" max="16" width="11.85546875" style="1" customWidth="1"/>
    <col min="17" max="16384" width="9.140625" style="1"/>
  </cols>
  <sheetData>
    <row r="1" spans="1:17" ht="36.75" customHeight="1">
      <c r="A1" s="371" t="s">
        <v>536</v>
      </c>
      <c r="B1" s="372"/>
      <c r="C1" s="372"/>
      <c r="D1" s="372"/>
      <c r="E1" s="372"/>
      <c r="F1" s="372"/>
      <c r="G1" s="372"/>
      <c r="H1" s="372"/>
      <c r="I1" s="372"/>
      <c r="J1" s="373"/>
    </row>
    <row r="2" spans="1:17" ht="36.75" customHeight="1">
      <c r="A2" s="374" t="s">
        <v>727</v>
      </c>
      <c r="B2" s="375"/>
      <c r="C2" s="375"/>
      <c r="D2" s="375"/>
      <c r="E2" s="375"/>
      <c r="F2" s="375"/>
      <c r="G2" s="375"/>
      <c r="H2" s="375"/>
      <c r="I2" s="375"/>
      <c r="J2" s="376"/>
    </row>
    <row r="3" spans="1:17" ht="85.5" customHeight="1">
      <c r="A3" s="171" t="s">
        <v>726</v>
      </c>
      <c r="B3" s="56" t="s">
        <v>78</v>
      </c>
      <c r="C3" s="56" t="s">
        <v>693</v>
      </c>
      <c r="D3" s="56" t="s">
        <v>92</v>
      </c>
      <c r="E3" s="56" t="s">
        <v>723</v>
      </c>
      <c r="F3" s="56" t="s">
        <v>90</v>
      </c>
      <c r="G3" s="56" t="s">
        <v>695</v>
      </c>
      <c r="H3" s="253" t="s">
        <v>724</v>
      </c>
      <c r="I3" s="56" t="s">
        <v>77</v>
      </c>
      <c r="J3" s="244" t="s">
        <v>582</v>
      </c>
      <c r="L3" s="379"/>
      <c r="M3" s="379"/>
      <c r="N3" s="379"/>
      <c r="O3" s="379"/>
      <c r="P3" s="379"/>
      <c r="Q3" s="379"/>
    </row>
    <row r="4" spans="1:17" ht="27.95" customHeight="1">
      <c r="A4" s="254">
        <v>1</v>
      </c>
      <c r="B4" s="67" t="s">
        <v>62</v>
      </c>
      <c r="C4" s="67">
        <v>149</v>
      </c>
      <c r="D4" s="67">
        <v>117</v>
      </c>
      <c r="E4" s="67">
        <v>12414</v>
      </c>
      <c r="F4" s="67">
        <v>83</v>
      </c>
      <c r="G4" s="67">
        <v>4878.3999999999996</v>
      </c>
      <c r="H4" s="67">
        <v>32.700000000000003</v>
      </c>
      <c r="I4" s="67" t="s">
        <v>87</v>
      </c>
      <c r="J4" s="256">
        <v>1</v>
      </c>
    </row>
    <row r="5" spans="1:17" ht="27.95" customHeight="1">
      <c r="A5" s="257">
        <v>2</v>
      </c>
      <c r="B5" s="14" t="s">
        <v>64</v>
      </c>
      <c r="C5" s="14">
        <v>109</v>
      </c>
      <c r="D5" s="14">
        <v>98</v>
      </c>
      <c r="E5" s="14">
        <v>7769</v>
      </c>
      <c r="F5" s="14">
        <v>71</v>
      </c>
      <c r="G5" s="14">
        <v>2465</v>
      </c>
      <c r="H5" s="14">
        <v>22.6</v>
      </c>
      <c r="I5" s="14" t="s">
        <v>12</v>
      </c>
      <c r="J5" s="259">
        <v>2</v>
      </c>
      <c r="L5" s="34"/>
      <c r="M5" s="362"/>
      <c r="N5" s="224" t="s">
        <v>770</v>
      </c>
      <c r="O5" s="59"/>
      <c r="P5" s="34"/>
      <c r="Q5" s="95"/>
    </row>
    <row r="6" spans="1:17" ht="27.95" customHeight="1">
      <c r="A6" s="254">
        <v>3</v>
      </c>
      <c r="B6" s="67" t="s">
        <v>63</v>
      </c>
      <c r="C6" s="67">
        <v>105</v>
      </c>
      <c r="D6" s="67">
        <v>83</v>
      </c>
      <c r="E6" s="67">
        <v>8703</v>
      </c>
      <c r="F6" s="67">
        <v>82</v>
      </c>
      <c r="G6" s="67">
        <v>4795.8</v>
      </c>
      <c r="H6" s="67">
        <v>45.7</v>
      </c>
      <c r="I6" s="67" t="s">
        <v>11</v>
      </c>
      <c r="J6" s="256">
        <v>3</v>
      </c>
      <c r="M6" s="362"/>
      <c r="N6" s="225" t="s">
        <v>771</v>
      </c>
    </row>
    <row r="7" spans="1:17" ht="27.95" customHeight="1">
      <c r="A7" s="257">
        <v>4</v>
      </c>
      <c r="B7" s="14" t="s">
        <v>67</v>
      </c>
      <c r="C7" s="14">
        <v>55</v>
      </c>
      <c r="D7" s="14">
        <v>43</v>
      </c>
      <c r="E7" s="14">
        <v>6084</v>
      </c>
      <c r="F7" s="14">
        <v>110</v>
      </c>
      <c r="G7" s="14">
        <v>4914.5</v>
      </c>
      <c r="H7" s="14">
        <v>89.4</v>
      </c>
      <c r="I7" s="14" t="s">
        <v>10</v>
      </c>
      <c r="J7" s="259">
        <v>4</v>
      </c>
    </row>
    <row r="8" spans="1:17" ht="27.95" customHeight="1">
      <c r="A8" s="254">
        <v>5</v>
      </c>
      <c r="B8" s="67" t="s">
        <v>66</v>
      </c>
      <c r="C8" s="67">
        <v>40</v>
      </c>
      <c r="D8" s="67">
        <v>25</v>
      </c>
      <c r="E8" s="67">
        <v>3517</v>
      </c>
      <c r="F8" s="67">
        <v>87</v>
      </c>
      <c r="G8" s="67">
        <v>914.1</v>
      </c>
      <c r="H8" s="67">
        <v>22.9</v>
      </c>
      <c r="I8" s="67" t="s">
        <v>79</v>
      </c>
      <c r="J8" s="256">
        <v>5</v>
      </c>
      <c r="K8" s="59"/>
      <c r="L8" s="59"/>
      <c r="M8" s="59"/>
      <c r="N8" s="60"/>
    </row>
    <row r="9" spans="1:17" ht="27.95" customHeight="1">
      <c r="A9" s="257">
        <v>6</v>
      </c>
      <c r="B9" s="14" t="s">
        <v>65</v>
      </c>
      <c r="C9" s="14">
        <v>36</v>
      </c>
      <c r="D9" s="14">
        <v>28</v>
      </c>
      <c r="E9" s="14">
        <v>1637</v>
      </c>
      <c r="F9" s="14">
        <v>45</v>
      </c>
      <c r="G9" s="14">
        <v>2065.4</v>
      </c>
      <c r="H9" s="14">
        <v>57.4</v>
      </c>
      <c r="I9" s="14" t="s">
        <v>80</v>
      </c>
      <c r="J9" s="259">
        <v>6</v>
      </c>
      <c r="M9" s="59"/>
    </row>
    <row r="10" spans="1:17" ht="27.95" customHeight="1">
      <c r="A10" s="254">
        <v>7</v>
      </c>
      <c r="B10" s="67" t="s">
        <v>68</v>
      </c>
      <c r="C10" s="67">
        <v>35</v>
      </c>
      <c r="D10" s="67">
        <v>30</v>
      </c>
      <c r="E10" s="67">
        <v>3794</v>
      </c>
      <c r="F10" s="67">
        <v>108</v>
      </c>
      <c r="G10" s="67">
        <v>2020.1</v>
      </c>
      <c r="H10" s="67">
        <v>57.7</v>
      </c>
      <c r="I10" s="67" t="s">
        <v>81</v>
      </c>
      <c r="J10" s="256">
        <v>7</v>
      </c>
    </row>
    <row r="11" spans="1:17" ht="27.95" customHeight="1">
      <c r="A11" s="257">
        <v>8</v>
      </c>
      <c r="B11" s="14" t="s">
        <v>69</v>
      </c>
      <c r="C11" s="14">
        <v>28</v>
      </c>
      <c r="D11" s="14">
        <v>23</v>
      </c>
      <c r="E11" s="14">
        <v>2965</v>
      </c>
      <c r="F11" s="14">
        <v>105</v>
      </c>
      <c r="G11" s="14">
        <v>1307.4000000000001</v>
      </c>
      <c r="H11" s="14">
        <v>46.7</v>
      </c>
      <c r="I11" s="14" t="s">
        <v>82</v>
      </c>
      <c r="J11" s="259">
        <v>8</v>
      </c>
    </row>
    <row r="12" spans="1:17" ht="27.95" customHeight="1">
      <c r="A12" s="254">
        <v>9</v>
      </c>
      <c r="B12" s="67" t="s">
        <v>72</v>
      </c>
      <c r="C12" s="67">
        <v>22</v>
      </c>
      <c r="D12" s="67">
        <v>19</v>
      </c>
      <c r="E12" s="67">
        <v>3400</v>
      </c>
      <c r="F12" s="67">
        <v>154</v>
      </c>
      <c r="G12" s="67">
        <v>948.9</v>
      </c>
      <c r="H12" s="67">
        <v>43.1</v>
      </c>
      <c r="I12" s="67" t="s">
        <v>83</v>
      </c>
      <c r="J12" s="256">
        <v>9</v>
      </c>
    </row>
    <row r="13" spans="1:17" ht="27.95" customHeight="1">
      <c r="A13" s="257">
        <v>10</v>
      </c>
      <c r="B13" s="14" t="s">
        <v>70</v>
      </c>
      <c r="C13" s="14">
        <v>18</v>
      </c>
      <c r="D13" s="14">
        <v>10</v>
      </c>
      <c r="E13" s="14">
        <v>1653</v>
      </c>
      <c r="F13" s="14">
        <v>91</v>
      </c>
      <c r="G13" s="14">
        <v>327.39999999999998</v>
      </c>
      <c r="H13" s="14">
        <v>18.2</v>
      </c>
      <c r="I13" s="14" t="s">
        <v>7</v>
      </c>
      <c r="J13" s="259">
        <v>10</v>
      </c>
    </row>
    <row r="14" spans="1:17" ht="27.95" customHeight="1">
      <c r="A14" s="254">
        <v>11</v>
      </c>
      <c r="B14" s="67" t="s">
        <v>73</v>
      </c>
      <c r="C14" s="67">
        <v>16</v>
      </c>
      <c r="D14" s="67">
        <v>15</v>
      </c>
      <c r="E14" s="67">
        <v>1315</v>
      </c>
      <c r="F14" s="67">
        <v>82</v>
      </c>
      <c r="G14" s="67">
        <v>998.5</v>
      </c>
      <c r="H14" s="67">
        <v>62.4</v>
      </c>
      <c r="I14" s="67" t="s">
        <v>25</v>
      </c>
      <c r="J14" s="256">
        <v>11</v>
      </c>
      <c r="M14" s="33"/>
      <c r="N14" s="33"/>
      <c r="O14" s="33"/>
      <c r="P14" s="33"/>
      <c r="Q14" s="33"/>
    </row>
    <row r="15" spans="1:17" ht="27.95" customHeight="1">
      <c r="A15" s="257">
        <v>12</v>
      </c>
      <c r="B15" s="14" t="s">
        <v>74</v>
      </c>
      <c r="C15" s="14">
        <v>15</v>
      </c>
      <c r="D15" s="14">
        <v>8</v>
      </c>
      <c r="E15" s="14">
        <v>1360</v>
      </c>
      <c r="F15" s="14">
        <v>90</v>
      </c>
      <c r="G15" s="14">
        <v>500.4</v>
      </c>
      <c r="H15" s="14">
        <v>33.4</v>
      </c>
      <c r="I15" s="14" t="s">
        <v>6</v>
      </c>
      <c r="J15" s="259">
        <v>12</v>
      </c>
    </row>
    <row r="16" spans="1:17" ht="27.95" customHeight="1">
      <c r="A16" s="254">
        <v>13</v>
      </c>
      <c r="B16" s="67" t="s">
        <v>75</v>
      </c>
      <c r="C16" s="67">
        <v>13</v>
      </c>
      <c r="D16" s="67">
        <v>13</v>
      </c>
      <c r="E16" s="67">
        <v>668</v>
      </c>
      <c r="F16" s="67">
        <v>51</v>
      </c>
      <c r="G16" s="67">
        <v>153.6</v>
      </c>
      <c r="H16" s="67">
        <v>11.8</v>
      </c>
      <c r="I16" s="67" t="s">
        <v>84</v>
      </c>
      <c r="J16" s="256">
        <v>13</v>
      </c>
    </row>
    <row r="17" spans="1:10" ht="27.95" customHeight="1">
      <c r="A17" s="257">
        <v>14</v>
      </c>
      <c r="B17" s="14" t="s">
        <v>76</v>
      </c>
      <c r="C17" s="14">
        <v>13</v>
      </c>
      <c r="D17" s="14">
        <v>11</v>
      </c>
      <c r="E17" s="14">
        <v>829</v>
      </c>
      <c r="F17" s="14">
        <v>63</v>
      </c>
      <c r="G17" s="14">
        <v>402.2</v>
      </c>
      <c r="H17" s="14">
        <v>30.9</v>
      </c>
      <c r="I17" s="14" t="s">
        <v>85</v>
      </c>
      <c r="J17" s="259">
        <v>14</v>
      </c>
    </row>
    <row r="18" spans="1:10" ht="27.95" customHeight="1">
      <c r="A18" s="254">
        <v>15</v>
      </c>
      <c r="B18" s="67" t="s">
        <v>71</v>
      </c>
      <c r="C18" s="67">
        <v>12</v>
      </c>
      <c r="D18" s="67">
        <v>4</v>
      </c>
      <c r="E18" s="67">
        <v>2266</v>
      </c>
      <c r="F18" s="67">
        <v>188</v>
      </c>
      <c r="G18" s="67">
        <v>1320.3</v>
      </c>
      <c r="H18" s="67">
        <v>110</v>
      </c>
      <c r="I18" s="67" t="s">
        <v>86</v>
      </c>
      <c r="J18" s="256">
        <v>15</v>
      </c>
    </row>
    <row r="19" spans="1:10" ht="27.95" customHeight="1">
      <c r="A19" s="257"/>
      <c r="B19" s="14" t="s">
        <v>257</v>
      </c>
      <c r="C19" s="14">
        <v>196</v>
      </c>
      <c r="D19" s="14">
        <v>180</v>
      </c>
      <c r="E19" s="14">
        <v>17121</v>
      </c>
      <c r="F19" s="14">
        <v>87</v>
      </c>
      <c r="G19" s="14">
        <v>4776.8000000000029</v>
      </c>
      <c r="H19" s="263">
        <f>G19/C19</f>
        <v>24.371428571428588</v>
      </c>
      <c r="I19" s="14" t="s">
        <v>256</v>
      </c>
      <c r="J19" s="259"/>
    </row>
    <row r="20" spans="1:10" ht="27.95" customHeight="1">
      <c r="A20" s="369" t="s">
        <v>531</v>
      </c>
      <c r="B20" s="370"/>
      <c r="C20" s="262">
        <v>862</v>
      </c>
      <c r="D20" s="262">
        <v>707</v>
      </c>
      <c r="E20" s="264">
        <v>75495</v>
      </c>
      <c r="F20" s="264">
        <f>E20/C20</f>
        <v>87.581206496519727</v>
      </c>
      <c r="G20" s="264">
        <v>32788.699999999997</v>
      </c>
      <c r="H20" s="265">
        <f>G20/C20</f>
        <v>38.037935034802778</v>
      </c>
      <c r="I20" s="370" t="s">
        <v>532</v>
      </c>
      <c r="J20" s="380"/>
    </row>
    <row r="21" spans="1:10">
      <c r="A21" s="377" t="s">
        <v>33</v>
      </c>
      <c r="B21" s="377"/>
      <c r="C21" s="377"/>
      <c r="D21" s="377"/>
      <c r="F21" s="378" t="s">
        <v>725</v>
      </c>
      <c r="G21" s="378"/>
      <c r="H21" s="378"/>
      <c r="I21" s="378"/>
      <c r="J21" s="378"/>
    </row>
  </sheetData>
  <mergeCells count="8">
    <mergeCell ref="L3:Q3"/>
    <mergeCell ref="F21:J21"/>
    <mergeCell ref="A21:D21"/>
    <mergeCell ref="A1:J1"/>
    <mergeCell ref="A2:J2"/>
    <mergeCell ref="A20:B20"/>
    <mergeCell ref="I20:J20"/>
    <mergeCell ref="M5:M6"/>
  </mergeCells>
  <printOptions horizontalCentered="1" verticalCentered="1"/>
  <pageMargins left="0" right="0" top="0" bottom="0" header="0" footer="0"/>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F55DF-013B-4A1D-9555-53735760287A}">
  <sheetPr>
    <tabColor rgb="FF92D050"/>
  </sheetPr>
  <dimension ref="A1:J16"/>
  <sheetViews>
    <sheetView topLeftCell="A11" zoomScaleNormal="100" workbookViewId="0">
      <selection activeCell="G2" sqref="G2"/>
    </sheetView>
  </sheetViews>
  <sheetFormatPr defaultColWidth="9.140625" defaultRowHeight="15"/>
  <cols>
    <col min="1" max="1" width="8.28515625" style="1" customWidth="1"/>
    <col min="2" max="3" width="11.5703125" style="1" customWidth="1"/>
    <col min="4" max="5" width="9.42578125" style="1" customWidth="1"/>
    <col min="6" max="6" width="6.42578125" style="1" customWidth="1"/>
    <col min="7" max="9" width="9.140625" style="1"/>
    <col min="10" max="10" width="18.140625" style="1" bestFit="1" customWidth="1"/>
    <col min="11" max="16384" width="9.140625" style="1"/>
  </cols>
  <sheetData>
    <row r="1" spans="1:10" ht="40.5" customHeight="1">
      <c r="A1" s="371" t="s">
        <v>773</v>
      </c>
      <c r="B1" s="372"/>
      <c r="C1" s="372"/>
      <c r="D1" s="372"/>
      <c r="E1" s="372"/>
      <c r="F1" s="373"/>
    </row>
    <row r="2" spans="1:10" ht="42.75" customHeight="1">
      <c r="A2" s="381" t="s">
        <v>661</v>
      </c>
      <c r="B2" s="382"/>
      <c r="C2" s="382"/>
      <c r="D2" s="382"/>
      <c r="E2" s="382"/>
      <c r="F2" s="383"/>
    </row>
    <row r="3" spans="1:10" ht="60.75" customHeight="1">
      <c r="A3" s="171" t="s">
        <v>663</v>
      </c>
      <c r="B3" s="63" t="s">
        <v>78</v>
      </c>
      <c r="C3" s="63" t="s">
        <v>697</v>
      </c>
      <c r="D3" s="63" t="s">
        <v>585</v>
      </c>
      <c r="E3" s="63" t="s">
        <v>216</v>
      </c>
      <c r="F3" s="148" t="s">
        <v>245</v>
      </c>
    </row>
    <row r="4" spans="1:10" ht="39.6" customHeight="1">
      <c r="A4" s="149">
        <v>1</v>
      </c>
      <c r="B4" s="146" t="s">
        <v>62</v>
      </c>
      <c r="C4" s="147">
        <v>149</v>
      </c>
      <c r="D4" s="70">
        <v>0.1728538283062645</v>
      </c>
      <c r="E4" s="146" t="s">
        <v>87</v>
      </c>
      <c r="F4" s="150">
        <v>1</v>
      </c>
      <c r="I4" s="362"/>
      <c r="J4" s="224" t="s">
        <v>770</v>
      </c>
    </row>
    <row r="5" spans="1:10" ht="39" customHeight="1">
      <c r="A5" s="151">
        <v>2</v>
      </c>
      <c r="B5" s="58" t="s">
        <v>64</v>
      </c>
      <c r="C5" s="71">
        <v>109</v>
      </c>
      <c r="D5" s="72">
        <v>0.12645011600928074</v>
      </c>
      <c r="E5" s="58" t="s">
        <v>12</v>
      </c>
      <c r="F5" s="152">
        <v>2</v>
      </c>
      <c r="I5" s="362"/>
      <c r="J5" s="225" t="s">
        <v>771</v>
      </c>
    </row>
    <row r="6" spans="1:10" ht="33.6" customHeight="1">
      <c r="A6" s="149">
        <v>3</v>
      </c>
      <c r="B6" s="146" t="s">
        <v>63</v>
      </c>
      <c r="C6" s="147">
        <v>105</v>
      </c>
      <c r="D6" s="70">
        <v>0.12180974477958237</v>
      </c>
      <c r="E6" s="146" t="s">
        <v>11</v>
      </c>
      <c r="F6" s="150">
        <v>3</v>
      </c>
      <c r="H6" s="34"/>
      <c r="I6" s="31"/>
    </row>
    <row r="7" spans="1:10" ht="33.6" customHeight="1">
      <c r="A7" s="151">
        <v>4</v>
      </c>
      <c r="B7" s="58" t="s">
        <v>67</v>
      </c>
      <c r="C7" s="71">
        <v>55</v>
      </c>
      <c r="D7" s="72">
        <v>6.3805104408352672E-2</v>
      </c>
      <c r="E7" s="58" t="s">
        <v>13</v>
      </c>
      <c r="F7" s="152">
        <v>4</v>
      </c>
      <c r="H7" s="34"/>
      <c r="I7" s="31"/>
    </row>
    <row r="8" spans="1:10" ht="33.6" customHeight="1">
      <c r="A8" s="149">
        <v>5</v>
      </c>
      <c r="B8" s="146" t="s">
        <v>66</v>
      </c>
      <c r="C8" s="147">
        <v>40</v>
      </c>
      <c r="D8" s="70">
        <v>4.6403712296983757E-2</v>
      </c>
      <c r="E8" s="146" t="s">
        <v>79</v>
      </c>
      <c r="F8" s="150">
        <v>5</v>
      </c>
      <c r="H8" s="34"/>
      <c r="I8" s="31"/>
    </row>
    <row r="9" spans="1:10" ht="33.6" customHeight="1">
      <c r="A9" s="151">
        <v>6</v>
      </c>
      <c r="B9" s="58" t="s">
        <v>65</v>
      </c>
      <c r="C9" s="71">
        <v>36</v>
      </c>
      <c r="D9" s="72">
        <v>4.1763341067285381E-2</v>
      </c>
      <c r="E9" s="58" t="s">
        <v>80</v>
      </c>
      <c r="F9" s="152">
        <v>6</v>
      </c>
      <c r="H9" s="34"/>
      <c r="I9" s="31"/>
    </row>
    <row r="10" spans="1:10" ht="33.6" customHeight="1">
      <c r="A10" s="149">
        <v>7</v>
      </c>
      <c r="B10" s="146" t="s">
        <v>68</v>
      </c>
      <c r="C10" s="147">
        <v>35</v>
      </c>
      <c r="D10" s="70">
        <v>4.0603248259860787E-2</v>
      </c>
      <c r="E10" s="146" t="s">
        <v>81</v>
      </c>
      <c r="F10" s="150">
        <v>7</v>
      </c>
      <c r="H10" s="34"/>
      <c r="I10" s="31"/>
    </row>
    <row r="11" spans="1:10" ht="33.6" customHeight="1">
      <c r="A11" s="151">
        <v>8</v>
      </c>
      <c r="B11" s="58" t="s">
        <v>69</v>
      </c>
      <c r="C11" s="71">
        <v>28</v>
      </c>
      <c r="D11" s="72">
        <v>3.248259860788863E-2</v>
      </c>
      <c r="E11" s="58" t="s">
        <v>82</v>
      </c>
      <c r="F11" s="152">
        <v>8</v>
      </c>
      <c r="H11" s="34"/>
      <c r="I11" s="31"/>
    </row>
    <row r="12" spans="1:10" ht="33.6" customHeight="1">
      <c r="A12" s="149">
        <v>9</v>
      </c>
      <c r="B12" s="146" t="s">
        <v>72</v>
      </c>
      <c r="C12" s="147">
        <v>22</v>
      </c>
      <c r="D12" s="70">
        <v>2.5522041763341066E-2</v>
      </c>
      <c r="E12" s="146" t="s">
        <v>83</v>
      </c>
      <c r="F12" s="150">
        <v>9</v>
      </c>
      <c r="H12" s="34"/>
      <c r="I12" s="31"/>
    </row>
    <row r="13" spans="1:10" ht="33.6" customHeight="1">
      <c r="A13" s="151">
        <v>10</v>
      </c>
      <c r="B13" s="58" t="s">
        <v>70</v>
      </c>
      <c r="C13" s="71">
        <v>18</v>
      </c>
      <c r="D13" s="72">
        <v>2.0881670533642691E-2</v>
      </c>
      <c r="E13" s="58" t="s">
        <v>7</v>
      </c>
      <c r="F13" s="152">
        <v>10</v>
      </c>
      <c r="H13" s="34"/>
      <c r="I13" s="31"/>
    </row>
    <row r="14" spans="1:10" ht="22.5" customHeight="1">
      <c r="A14" s="386" t="s">
        <v>61</v>
      </c>
      <c r="B14" s="387"/>
      <c r="C14" s="155">
        <f>SUM(C4:C13)</f>
        <v>597</v>
      </c>
      <c r="D14" s="156">
        <f>SUM(D4:D13)</f>
        <v>0.69257540603248258</v>
      </c>
      <c r="E14" s="387" t="s">
        <v>89</v>
      </c>
      <c r="F14" s="388"/>
      <c r="H14" s="34"/>
      <c r="I14" s="31"/>
    </row>
    <row r="15" spans="1:10">
      <c r="A15" s="385" t="s">
        <v>33</v>
      </c>
      <c r="B15" s="385"/>
      <c r="C15" s="385"/>
      <c r="D15" s="384" t="s">
        <v>725</v>
      </c>
      <c r="E15" s="384"/>
      <c r="F15" s="384"/>
    </row>
    <row r="16" spans="1:10">
      <c r="F16" s="4"/>
    </row>
  </sheetData>
  <mergeCells count="7">
    <mergeCell ref="A2:F2"/>
    <mergeCell ref="A1:F1"/>
    <mergeCell ref="D15:F15"/>
    <mergeCell ref="A15:C15"/>
    <mergeCell ref="I4:I5"/>
    <mergeCell ref="A14:B14"/>
    <mergeCell ref="E14:F14"/>
  </mergeCells>
  <printOptions horizontalCentered="1" verticalCentered="1"/>
  <pageMargins left="0" right="0" top="0" bottom="0"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05641-4FB5-44FE-B3A5-F082B1116CA0}">
  <sheetPr>
    <tabColor rgb="FF92D050"/>
  </sheetPr>
  <dimension ref="A1:K16"/>
  <sheetViews>
    <sheetView zoomScaleNormal="100" workbookViewId="0">
      <selection activeCell="J20" sqref="J20"/>
    </sheetView>
  </sheetViews>
  <sheetFormatPr defaultColWidth="9.140625" defaultRowHeight="15"/>
  <cols>
    <col min="1" max="1" width="7.85546875" style="1" customWidth="1"/>
    <col min="2" max="2" width="12.7109375" style="62" customWidth="1"/>
    <col min="3" max="3" width="13.140625" style="62" customWidth="1"/>
    <col min="4" max="4" width="13.7109375" style="62" customWidth="1"/>
    <col min="5" max="5" width="9.85546875" style="62" customWidth="1"/>
    <col min="6" max="6" width="6.28515625" style="1" customWidth="1"/>
    <col min="7" max="8" width="9.140625" style="1"/>
    <col min="9" max="9" width="15.42578125" style="1" bestFit="1" customWidth="1"/>
    <col min="10" max="10" width="9.140625" style="1"/>
    <col min="11" max="11" width="18.140625" style="1" bestFit="1" customWidth="1"/>
    <col min="12" max="12" width="9.140625" style="1"/>
    <col min="13" max="13" width="10.5703125" style="1" bestFit="1" customWidth="1"/>
    <col min="14" max="16384" width="9.140625" style="1"/>
  </cols>
  <sheetData>
    <row r="1" spans="1:11" ht="44.25" customHeight="1">
      <c r="A1" s="371" t="s">
        <v>777</v>
      </c>
      <c r="B1" s="372"/>
      <c r="C1" s="372"/>
      <c r="D1" s="372"/>
      <c r="E1" s="372"/>
      <c r="F1" s="373"/>
    </row>
    <row r="2" spans="1:11" ht="39" customHeight="1">
      <c r="A2" s="381" t="s">
        <v>662</v>
      </c>
      <c r="B2" s="382"/>
      <c r="C2" s="382"/>
      <c r="D2" s="382"/>
      <c r="E2" s="382"/>
      <c r="F2" s="383"/>
    </row>
    <row r="3" spans="1:11" ht="56.25" customHeight="1">
      <c r="A3" s="163" t="s">
        <v>663</v>
      </c>
      <c r="B3" s="63" t="s">
        <v>78</v>
      </c>
      <c r="C3" s="63" t="s">
        <v>655</v>
      </c>
      <c r="D3" s="63" t="s">
        <v>209</v>
      </c>
      <c r="E3" s="63" t="s">
        <v>216</v>
      </c>
      <c r="F3" s="148" t="s">
        <v>245</v>
      </c>
    </row>
    <row r="4" spans="1:11" ht="30.6" customHeight="1">
      <c r="A4" s="149">
        <v>1</v>
      </c>
      <c r="B4" s="146" t="s">
        <v>67</v>
      </c>
      <c r="C4" s="146">
        <v>4914.5</v>
      </c>
      <c r="D4" s="82">
        <v>0.14988349680378665</v>
      </c>
      <c r="E4" s="146" t="s">
        <v>10</v>
      </c>
      <c r="F4" s="150">
        <v>1</v>
      </c>
      <c r="J4" s="362"/>
      <c r="K4" s="224" t="s">
        <v>770</v>
      </c>
    </row>
    <row r="5" spans="1:11" ht="40.15" customHeight="1">
      <c r="A5" s="151">
        <v>2</v>
      </c>
      <c r="B5" s="58" t="s">
        <v>62</v>
      </c>
      <c r="C5" s="58">
        <v>4878.3999999999996</v>
      </c>
      <c r="D5" s="83">
        <v>0.14878251110135166</v>
      </c>
      <c r="E5" s="58" t="s">
        <v>87</v>
      </c>
      <c r="F5" s="152">
        <v>2</v>
      </c>
      <c r="J5" s="362"/>
      <c r="K5" s="225" t="s">
        <v>771</v>
      </c>
    </row>
    <row r="6" spans="1:11" ht="30.6" customHeight="1">
      <c r="A6" s="149">
        <v>3</v>
      </c>
      <c r="B6" s="146" t="s">
        <v>63</v>
      </c>
      <c r="C6" s="146">
        <v>4795.8</v>
      </c>
      <c r="D6" s="82">
        <v>0.14626335821987996</v>
      </c>
      <c r="E6" s="146" t="s">
        <v>11</v>
      </c>
      <c r="F6" s="150">
        <v>3</v>
      </c>
    </row>
    <row r="7" spans="1:11" ht="30.6" customHeight="1">
      <c r="A7" s="151">
        <v>4</v>
      </c>
      <c r="B7" s="58" t="s">
        <v>64</v>
      </c>
      <c r="C7" s="58">
        <v>2465</v>
      </c>
      <c r="D7" s="83">
        <v>7.5178109598399448E-2</v>
      </c>
      <c r="E7" s="58" t="s">
        <v>12</v>
      </c>
      <c r="F7" s="152">
        <v>4</v>
      </c>
    </row>
    <row r="8" spans="1:11" ht="30.6" customHeight="1">
      <c r="A8" s="149">
        <v>5</v>
      </c>
      <c r="B8" s="146" t="s">
        <v>65</v>
      </c>
      <c r="C8" s="146">
        <v>2065.4</v>
      </c>
      <c r="D8" s="82">
        <v>6.2991021324354649E-2</v>
      </c>
      <c r="E8" s="146" t="s">
        <v>80</v>
      </c>
      <c r="F8" s="150">
        <v>5</v>
      </c>
    </row>
    <row r="9" spans="1:11" ht="30.6" customHeight="1">
      <c r="A9" s="151">
        <v>6</v>
      </c>
      <c r="B9" s="58" t="s">
        <v>68</v>
      </c>
      <c r="C9" s="58">
        <v>2020.1</v>
      </c>
      <c r="D9" s="83">
        <v>6.1609452008002726E-2</v>
      </c>
      <c r="E9" s="58" t="s">
        <v>81</v>
      </c>
      <c r="F9" s="152">
        <v>6</v>
      </c>
    </row>
    <row r="10" spans="1:11" ht="30.6" customHeight="1">
      <c r="A10" s="149">
        <v>7</v>
      </c>
      <c r="B10" s="146" t="s">
        <v>71</v>
      </c>
      <c r="C10" s="146">
        <v>1320.3</v>
      </c>
      <c r="D10" s="82">
        <v>4.0266798418972329E-2</v>
      </c>
      <c r="E10" s="146" t="s">
        <v>86</v>
      </c>
      <c r="F10" s="150">
        <v>7</v>
      </c>
    </row>
    <row r="11" spans="1:11" ht="30.6" customHeight="1">
      <c r="A11" s="151">
        <v>8</v>
      </c>
      <c r="B11" s="58" t="s">
        <v>69</v>
      </c>
      <c r="C11" s="58">
        <v>1307.4000000000001</v>
      </c>
      <c r="D11" s="83">
        <v>3.9873371395110525E-2</v>
      </c>
      <c r="E11" s="58" t="s">
        <v>82</v>
      </c>
      <c r="F11" s="152">
        <v>8</v>
      </c>
    </row>
    <row r="12" spans="1:11" ht="30.6" customHeight="1">
      <c r="A12" s="149">
        <v>9</v>
      </c>
      <c r="B12" s="146" t="s">
        <v>73</v>
      </c>
      <c r="C12" s="146">
        <v>998.5</v>
      </c>
      <c r="D12" s="82">
        <v>3.045247157565998E-2</v>
      </c>
      <c r="E12" s="146" t="s">
        <v>25</v>
      </c>
      <c r="F12" s="150">
        <v>9</v>
      </c>
    </row>
    <row r="13" spans="1:11" ht="30.6" customHeight="1">
      <c r="A13" s="151">
        <v>10</v>
      </c>
      <c r="B13" s="58" t="s">
        <v>72</v>
      </c>
      <c r="C13" s="58">
        <v>948.9</v>
      </c>
      <c r="D13" s="83">
        <v>2.8939759918020783E-2</v>
      </c>
      <c r="E13" s="58" t="s">
        <v>83</v>
      </c>
      <c r="F13" s="152">
        <v>10</v>
      </c>
    </row>
    <row r="14" spans="1:11" ht="23.25" customHeight="1">
      <c r="A14" s="390" t="s">
        <v>61</v>
      </c>
      <c r="B14" s="391"/>
      <c r="C14" s="153">
        <f>SUM(C4:C13)</f>
        <v>25714.300000000003</v>
      </c>
      <c r="D14" s="154">
        <f>SUM(D4:D13)</f>
        <v>0.78424035036353867</v>
      </c>
      <c r="E14" s="391" t="s">
        <v>89</v>
      </c>
      <c r="F14" s="392"/>
    </row>
    <row r="15" spans="1:11">
      <c r="A15" s="385" t="s">
        <v>33</v>
      </c>
      <c r="B15" s="385"/>
      <c r="C15" s="385"/>
      <c r="D15" s="389" t="s">
        <v>725</v>
      </c>
      <c r="E15" s="389"/>
      <c r="F15" s="389"/>
    </row>
    <row r="16" spans="1:11">
      <c r="C16" s="84"/>
      <c r="F16" s="4"/>
    </row>
  </sheetData>
  <sortState xmlns:xlrd2="http://schemas.microsoft.com/office/spreadsheetml/2017/richdata2" ref="B25:F39">
    <sortCondition descending="1" ref="C25:C39"/>
  </sortState>
  <mergeCells count="7">
    <mergeCell ref="D15:F15"/>
    <mergeCell ref="A15:C15"/>
    <mergeCell ref="J4:J5"/>
    <mergeCell ref="A1:F1"/>
    <mergeCell ref="A14:B14"/>
    <mergeCell ref="E14:F14"/>
    <mergeCell ref="A2:F2"/>
  </mergeCells>
  <printOptions horizontalCentered="1" verticalCentered="1"/>
  <pageMargins left="0" right="0" top="0" bottom="0" header="0" footer="0"/>
  <pageSetup paperSize="9" scale="11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4E277-E07E-4B4E-90FE-21D9A6DDB5D9}">
  <sheetPr>
    <tabColor rgb="FF92D050"/>
  </sheetPr>
  <dimension ref="A1:K16"/>
  <sheetViews>
    <sheetView zoomScaleNormal="100" workbookViewId="0">
      <selection activeCell="G1" sqref="G1"/>
    </sheetView>
  </sheetViews>
  <sheetFormatPr defaultColWidth="9.140625" defaultRowHeight="15"/>
  <cols>
    <col min="1" max="1" width="7.7109375" style="1" customWidth="1"/>
    <col min="2" max="2" width="10.28515625" style="1" customWidth="1"/>
    <col min="3" max="3" width="10.42578125" style="1" customWidth="1"/>
    <col min="4" max="4" width="10.140625" style="1" customWidth="1"/>
    <col min="5" max="6" width="7.5703125" style="1" customWidth="1"/>
    <col min="7" max="7" width="9.140625" style="1"/>
    <col min="8" max="8" width="15.42578125" style="1" bestFit="1" customWidth="1"/>
    <col min="9" max="10" width="9.140625" style="1"/>
    <col min="11" max="11" width="18.140625" style="1" bestFit="1" customWidth="1"/>
    <col min="12" max="16384" width="9.140625" style="1"/>
  </cols>
  <sheetData>
    <row r="1" spans="1:11" ht="39" customHeight="1">
      <c r="A1" s="371" t="s">
        <v>774</v>
      </c>
      <c r="B1" s="372"/>
      <c r="C1" s="372"/>
      <c r="D1" s="372"/>
      <c r="E1" s="372"/>
      <c r="F1" s="373"/>
      <c r="K1" s="33"/>
    </row>
    <row r="2" spans="1:11" ht="38.25" customHeight="1">
      <c r="A2" s="381" t="s">
        <v>665</v>
      </c>
      <c r="B2" s="382"/>
      <c r="C2" s="382"/>
      <c r="D2" s="382"/>
      <c r="E2" s="382"/>
      <c r="F2" s="383"/>
      <c r="K2" s="33"/>
    </row>
    <row r="3" spans="1:11" ht="58.9" customHeight="1">
      <c r="A3" s="171" t="s">
        <v>666</v>
      </c>
      <c r="B3" s="63" t="s">
        <v>35</v>
      </c>
      <c r="C3" s="63" t="s">
        <v>698</v>
      </c>
      <c r="D3" s="63" t="s">
        <v>537</v>
      </c>
      <c r="E3" s="63" t="s">
        <v>216</v>
      </c>
      <c r="F3" s="148" t="s">
        <v>245</v>
      </c>
      <c r="K3" s="33"/>
    </row>
    <row r="4" spans="1:11" ht="33.6" customHeight="1">
      <c r="A4" s="157">
        <v>1</v>
      </c>
      <c r="B4" s="53" t="s">
        <v>62</v>
      </c>
      <c r="C4" s="53">
        <v>12414</v>
      </c>
      <c r="D4" s="158">
        <v>0.16443473077687265</v>
      </c>
      <c r="E4" s="53" t="s">
        <v>87</v>
      </c>
      <c r="F4" s="159">
        <v>1</v>
      </c>
      <c r="J4" s="362"/>
      <c r="K4" s="224" t="s">
        <v>770</v>
      </c>
    </row>
    <row r="5" spans="1:11" ht="29.45" customHeight="1">
      <c r="A5" s="160">
        <v>2</v>
      </c>
      <c r="B5" s="3" t="s">
        <v>63</v>
      </c>
      <c r="C5" s="3">
        <v>8703</v>
      </c>
      <c r="D5" s="161">
        <v>0.11527915756010332</v>
      </c>
      <c r="E5" s="3" t="s">
        <v>11</v>
      </c>
      <c r="F5" s="162">
        <v>2</v>
      </c>
      <c r="J5" s="362"/>
      <c r="K5" s="225" t="s">
        <v>771</v>
      </c>
    </row>
    <row r="6" spans="1:11" ht="34.9" customHeight="1">
      <c r="A6" s="157">
        <v>3</v>
      </c>
      <c r="B6" s="53" t="s">
        <v>64</v>
      </c>
      <c r="C6" s="53">
        <v>7769</v>
      </c>
      <c r="D6" s="158">
        <v>0.10290747731637857</v>
      </c>
      <c r="E6" s="53" t="s">
        <v>12</v>
      </c>
      <c r="F6" s="159">
        <v>3</v>
      </c>
      <c r="K6" s="33"/>
    </row>
    <row r="7" spans="1:11" ht="29.45" customHeight="1">
      <c r="A7" s="160">
        <v>4</v>
      </c>
      <c r="B7" s="3" t="s">
        <v>67</v>
      </c>
      <c r="C7" s="3">
        <v>6084</v>
      </c>
      <c r="D7" s="161">
        <v>8.0588118418438312E-2</v>
      </c>
      <c r="E7" s="3" t="s">
        <v>10</v>
      </c>
      <c r="F7" s="162">
        <v>4</v>
      </c>
      <c r="K7" s="33"/>
    </row>
    <row r="8" spans="1:11" ht="29.45" customHeight="1">
      <c r="A8" s="157">
        <v>5</v>
      </c>
      <c r="B8" s="53" t="s">
        <v>68</v>
      </c>
      <c r="C8" s="53">
        <v>3794</v>
      </c>
      <c r="D8" s="158">
        <v>5.0254983773759851E-2</v>
      </c>
      <c r="E8" s="53" t="s">
        <v>81</v>
      </c>
      <c r="F8" s="159">
        <v>5</v>
      </c>
      <c r="K8" s="33"/>
    </row>
    <row r="9" spans="1:11" ht="29.45" customHeight="1">
      <c r="A9" s="160">
        <v>6</v>
      </c>
      <c r="B9" s="3" t="s">
        <v>66</v>
      </c>
      <c r="C9" s="3">
        <v>3517</v>
      </c>
      <c r="D9" s="161">
        <v>4.6585866613683025E-2</v>
      </c>
      <c r="E9" s="3" t="s">
        <v>79</v>
      </c>
      <c r="F9" s="162">
        <v>6</v>
      </c>
      <c r="K9" s="33"/>
    </row>
    <row r="10" spans="1:11" ht="29.45" customHeight="1">
      <c r="A10" s="157">
        <v>7</v>
      </c>
      <c r="B10" s="53" t="s">
        <v>72</v>
      </c>
      <c r="C10" s="53">
        <v>3400</v>
      </c>
      <c r="D10" s="158">
        <v>4.5036095105636137E-2</v>
      </c>
      <c r="E10" s="53" t="s">
        <v>83</v>
      </c>
      <c r="F10" s="159">
        <v>7</v>
      </c>
      <c r="K10" s="33"/>
    </row>
    <row r="11" spans="1:11" ht="29.45" customHeight="1">
      <c r="A11" s="160">
        <v>8</v>
      </c>
      <c r="B11" s="3" t="s">
        <v>69</v>
      </c>
      <c r="C11" s="3">
        <v>2965</v>
      </c>
      <c r="D11" s="161">
        <v>3.927412411417975E-2</v>
      </c>
      <c r="E11" s="3" t="s">
        <v>82</v>
      </c>
      <c r="F11" s="162">
        <v>8</v>
      </c>
      <c r="K11" s="33"/>
    </row>
    <row r="12" spans="1:11" ht="29.45" customHeight="1">
      <c r="A12" s="157">
        <v>9</v>
      </c>
      <c r="B12" s="53" t="s">
        <v>71</v>
      </c>
      <c r="C12" s="53">
        <v>2266</v>
      </c>
      <c r="D12" s="158">
        <v>3.0015232796873965E-2</v>
      </c>
      <c r="E12" s="53" t="s">
        <v>86</v>
      </c>
      <c r="F12" s="159">
        <v>9</v>
      </c>
      <c r="K12" s="33"/>
    </row>
    <row r="13" spans="1:11" ht="29.45" customHeight="1">
      <c r="A13" s="160">
        <v>10</v>
      </c>
      <c r="B13" s="3" t="s">
        <v>70</v>
      </c>
      <c r="C13" s="3">
        <v>1653</v>
      </c>
      <c r="D13" s="161">
        <v>2.1895489767534273E-2</v>
      </c>
      <c r="E13" s="3" t="s">
        <v>7</v>
      </c>
      <c r="F13" s="162">
        <v>10</v>
      </c>
      <c r="K13" s="33"/>
    </row>
    <row r="14" spans="1:11" ht="29.45" customHeight="1">
      <c r="A14" s="386" t="s">
        <v>40</v>
      </c>
      <c r="B14" s="387"/>
      <c r="C14" s="155">
        <f>SUM(C4:C13)</f>
        <v>52565</v>
      </c>
      <c r="D14" s="156">
        <f>SUM(D4:D13)</f>
        <v>0.69627127624345986</v>
      </c>
      <c r="E14" s="387" t="s">
        <v>89</v>
      </c>
      <c r="F14" s="388"/>
      <c r="K14" s="33"/>
    </row>
    <row r="15" spans="1:11">
      <c r="A15" s="385" t="s">
        <v>33</v>
      </c>
      <c r="B15" s="385"/>
      <c r="C15" s="385"/>
      <c r="D15" s="389" t="s">
        <v>725</v>
      </c>
      <c r="E15" s="389"/>
      <c r="F15" s="389"/>
    </row>
    <row r="16" spans="1:11">
      <c r="F16" s="4"/>
    </row>
  </sheetData>
  <sortState xmlns:xlrd2="http://schemas.microsoft.com/office/spreadsheetml/2017/richdata2" ref="H4:I17">
    <sortCondition descending="1" ref="I4:I17"/>
  </sortState>
  <mergeCells count="7">
    <mergeCell ref="A2:F2"/>
    <mergeCell ref="A1:F1"/>
    <mergeCell ref="D15:F15"/>
    <mergeCell ref="A15:C15"/>
    <mergeCell ref="J4:J5"/>
    <mergeCell ref="A14:B14"/>
    <mergeCell ref="E14:F14"/>
  </mergeCells>
  <printOptions horizontalCentered="1" verticalCentered="1"/>
  <pageMargins left="0" right="0" top="0" bottom="0" header="0" footer="0"/>
  <pageSetup paperSize="9" scale="10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20058f-962e-4714-94be-9ada6463a423">
      <Terms xmlns="http://schemas.microsoft.com/office/infopath/2007/PartnerControls"/>
    </lcf76f155ced4ddcb4097134ff3c332f>
    <TaxCatchAll xmlns="e234cb40-727e-478a-a1b2-0db8b2c44b9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4970D7CFBE3846B827A1AB49688E6B" ma:contentTypeVersion="15" ma:contentTypeDescription="Create a new document." ma:contentTypeScope="" ma:versionID="6bee03530fedd13e647515e478d49a2f">
  <xsd:schema xmlns:xsd="http://www.w3.org/2001/XMLSchema" xmlns:xs="http://www.w3.org/2001/XMLSchema" xmlns:p="http://schemas.microsoft.com/office/2006/metadata/properties" xmlns:ns2="8f20058f-962e-4714-94be-9ada6463a423" xmlns:ns3="e234cb40-727e-478a-a1b2-0db8b2c44b94" targetNamespace="http://schemas.microsoft.com/office/2006/metadata/properties" ma:root="true" ma:fieldsID="443b756335c844a2e12762b7fe7afc71" ns2:_="" ns3:_="">
    <xsd:import namespace="8f20058f-962e-4714-94be-9ada6463a423"/>
    <xsd:import namespace="e234cb40-727e-478a-a1b2-0db8b2c44b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0058f-962e-4714-94be-9ada6463a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7455382-2f32-4d23-bb8b-28003e0e81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34cb40-727e-478a-a1b2-0db8b2c44b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7e51bc7-2138-49bc-8f7a-da93ae3453bc}" ma:internalName="TaxCatchAll" ma:showField="CatchAllData" ma:web="e234cb40-727e-478a-a1b2-0db8b2c44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DEFBBB-8FE6-41C6-82F9-0B9AC6884D34}">
  <ds:schemaRefs>
    <ds:schemaRef ds:uri="http://schemas.microsoft.com/office/2006/metadata/properties"/>
    <ds:schemaRef ds:uri="e234cb40-727e-478a-a1b2-0db8b2c44b94"/>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8f20058f-962e-4714-94be-9ada6463a423"/>
    <ds:schemaRef ds:uri="http://www.w3.org/XML/1998/namespace"/>
    <ds:schemaRef ds:uri="http://purl.org/dc/terms/"/>
  </ds:schemaRefs>
</ds:datastoreItem>
</file>

<file path=customXml/itemProps2.xml><?xml version="1.0" encoding="utf-8"?>
<ds:datastoreItem xmlns:ds="http://schemas.openxmlformats.org/officeDocument/2006/customXml" ds:itemID="{C1CA812C-AB40-4D14-9816-E03E143760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0058f-962e-4714-94be-9ada6463a423"/>
    <ds:schemaRef ds:uri="e234cb40-727e-478a-a1b2-0db8b2c44b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E6FDF7-B159-41A7-B58C-8ABF6EB69A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29</vt:i4>
      </vt:variant>
    </vt:vector>
  </HeadingPairs>
  <TitlesOfParts>
    <vt:vector size="60" baseType="lpstr">
      <vt:lpstr>Database Description</vt:lpstr>
      <vt:lpstr>Content</vt:lpstr>
      <vt:lpstr>Arab-FDI projects- 2003-2021</vt:lpstr>
      <vt:lpstr>Monthly evolution 2021</vt:lpstr>
      <vt:lpstr>Arab-FDI projects-source REGION</vt:lpstr>
      <vt:lpstr>Arab-FDI projects-source</vt:lpstr>
      <vt:lpstr>Arab-FDI -source by nbr of proj</vt:lpstr>
      <vt:lpstr>Arab-FDI -source  by Capex </vt:lpstr>
      <vt:lpstr>Arab-FDI-source by job created </vt:lpstr>
      <vt:lpstr>Arab-FDI projects-companies</vt:lpstr>
      <vt:lpstr>Arab-FDI companies by nbr of pr</vt:lpstr>
      <vt:lpstr>Arab-FDI companies by Capex</vt:lpstr>
      <vt:lpstr>Arab-FDI companies by Jobs</vt:lpstr>
      <vt:lpstr>Most project into Arab (capex)</vt:lpstr>
      <vt:lpstr>Arab-FDI projects-destinations</vt:lpstr>
      <vt:lpstr>Arab-FDI Des by nbr of project </vt:lpstr>
      <vt:lpstr>Arab-FDI Des by Capex </vt:lpstr>
      <vt:lpstr>Arab-FDI Des by Jobs created </vt:lpstr>
      <vt:lpstr>Arab-FDI projects-Cities</vt:lpstr>
      <vt:lpstr>Arab-FDI projects-Sectors</vt:lpstr>
      <vt:lpstr>Arab-FDI-Sectors by nbr of proj</vt:lpstr>
      <vt:lpstr>Arab-FDI-Sectors by Capex</vt:lpstr>
      <vt:lpstr>Arab-FDI Sectors by job created</vt:lpstr>
      <vt:lpstr>Arab-FDI projects-Activities</vt:lpstr>
      <vt:lpstr>Arab FDI- signals</vt:lpstr>
      <vt:lpstr>Inter-Arab 2003-2021</vt:lpstr>
      <vt:lpstr>Inter-Arab FDI-Monthly</vt:lpstr>
      <vt:lpstr>Inter-Arab FDI-by  Sector</vt:lpstr>
      <vt:lpstr>Inter-Arab FDI-by  Destination</vt:lpstr>
      <vt:lpstr>Inter-Arab FDI-by  Source</vt:lpstr>
      <vt:lpstr>Inter-Arab most proj (capex) </vt:lpstr>
      <vt:lpstr>'Arab FDI- signals'!Print_Area</vt:lpstr>
      <vt:lpstr>'Arab-FDI companies by nbr of pr'!Print_Area</vt:lpstr>
      <vt:lpstr>'Arab-FDI Des by Capex '!Print_Area</vt:lpstr>
      <vt:lpstr>'Arab-FDI Des by Jobs created '!Print_Area</vt:lpstr>
      <vt:lpstr>'Arab-FDI Des by nbr of project '!Print_Area</vt:lpstr>
      <vt:lpstr>'Arab-FDI projects- 2003-2021'!Print_Area</vt:lpstr>
      <vt:lpstr>'Arab-FDI projects-Activities'!Print_Area</vt:lpstr>
      <vt:lpstr>'Arab-FDI projects-Cities'!Print_Area</vt:lpstr>
      <vt:lpstr>'Arab-FDI projects-companies'!Print_Area</vt:lpstr>
      <vt:lpstr>'Arab-FDI projects-destinations'!Print_Area</vt:lpstr>
      <vt:lpstr>'Arab-FDI projects-Sectors'!Print_Area</vt:lpstr>
      <vt:lpstr>'Arab-FDI projects-source'!Print_Area</vt:lpstr>
      <vt:lpstr>'Arab-FDI projects-source REGION'!Print_Area</vt:lpstr>
      <vt:lpstr>'Arab-FDI Sectors by job created'!Print_Area</vt:lpstr>
      <vt:lpstr>'Arab-FDI -source  by Capex '!Print_Area</vt:lpstr>
      <vt:lpstr>'Arab-FDI -source by nbr of proj'!Print_Area</vt:lpstr>
      <vt:lpstr>'Arab-FDI-Sectors by Capex'!Print_Area</vt:lpstr>
      <vt:lpstr>'Arab-FDI-Sectors by nbr of proj'!Print_Area</vt:lpstr>
      <vt:lpstr>'Arab-FDI-source by job created '!Print_Area</vt:lpstr>
      <vt:lpstr>Content!Print_Area</vt:lpstr>
      <vt:lpstr>'Database Description'!Print_Area</vt:lpstr>
      <vt:lpstr>'Inter-Arab 2003-2021'!Print_Area</vt:lpstr>
      <vt:lpstr>'Inter-Arab FDI-by  Destination'!Print_Area</vt:lpstr>
      <vt:lpstr>'Inter-Arab FDI-by  Sector'!Print_Area</vt:lpstr>
      <vt:lpstr>'Inter-Arab FDI-by  Source'!Print_Area</vt:lpstr>
      <vt:lpstr>'Inter-Arab FDI-Monthly'!Print_Area</vt:lpstr>
      <vt:lpstr>'Inter-Arab most proj (capex) '!Print_Area</vt:lpstr>
      <vt:lpstr>'Monthly evolution 2021'!Print_Area</vt:lpstr>
      <vt:lpstr>'Most project into Arab (capex)'!Print_Area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eldabh</dc:creator>
  <cp:lastModifiedBy>Anis Oueslati</cp:lastModifiedBy>
  <cp:lastPrinted>2022-06-29T09:59:42Z</cp:lastPrinted>
  <dcterms:created xsi:type="dcterms:W3CDTF">2021-05-07T13:20:46Z</dcterms:created>
  <dcterms:modified xsi:type="dcterms:W3CDTF">2022-09-12T08:08:45Z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0x0101007F4970D7CFBE3846B827A1AB49688E6B</vt:lpwstr>
  </property>
  <property fmtid="{D5CDD505-2E9C-101B-9397-08002B2CF9AE}" pid="3" name="Order">
    <vt:r8>254800</vt:r8>
  </property>
  <property fmtid="{D5CDD505-2E9C-101B-9397-08002B2CF9AE}" pid="4" name="MediaServiceImageTags">
    <vt:lpwstr/>
  </property>
</Properties>
</file>