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DATASERVER\Research\قواعد البيانات\المفتوحة\الاداء العام\2021\"/>
    </mc:Choice>
  </mc:AlternateContent>
  <xr:revisionPtr revIDLastSave="0" documentId="13_ncr:1_{77993EDB-9874-4448-9B97-36C34658E8A8}" xr6:coauthVersionLast="47" xr6:coauthVersionMax="47" xr10:uidLastSave="{00000000-0000-0000-0000-000000000000}"/>
  <bookViews>
    <workbookView xWindow="-120" yWindow="-120" windowWidth="29040" windowHeight="15840" tabRatio="956" activeTab="1" xr2:uid="{00000000-000D-0000-FFFF-FFFF00000000}"/>
  </bookViews>
  <sheets>
    <sheet name="Database Description" sheetId="159" r:id="rId1"/>
    <sheet name="Content" sheetId="160" r:id="rId2"/>
    <sheet name="Most Important Performance-Worl" sheetId="139" r:id="rId3"/>
    <sheet name="Most Important Performance-Arab" sheetId="156" r:id="rId4"/>
    <sheet name="Arab-Real GDP Growth" sheetId="96" r:id="rId5"/>
    <sheet name="Arab-Nominal GDP" sheetId="97" r:id="rId6"/>
    <sheet name="Arab-GDP PPP USD bn" sheetId="149" r:id="rId7"/>
    <sheet name="Arab-GDP per Capita dollars" sheetId="150" r:id="rId8"/>
    <sheet name="Arab-GDP per capita, ppp " sheetId="151" r:id="rId9"/>
    <sheet name="Arab-OIL" sheetId="157" r:id="rId10"/>
    <sheet name="Arab-GAS" sheetId="158" r:id="rId11"/>
    <sheet name="Arab-Population" sheetId="104" r:id="rId12"/>
    <sheet name="Arab-Unemployment rate" sheetId="103" r:id="rId13"/>
    <sheet name="Arab-Consumer Price Inflation " sheetId="152" r:id="rId14"/>
    <sheet name="Arab-Exchange Rate" sheetId="118" r:id="rId15"/>
    <sheet name="Arab-GG Fiscal Balance" sheetId="108" r:id="rId16"/>
    <sheet name="Arab-GG Fiscal Balance%GDP" sheetId="106" r:id="rId17"/>
    <sheet name="Arab-Total gov gross debt  $bn" sheetId="155" r:id="rId18"/>
    <sheet name="Arab-Total gov gross debt % GDP" sheetId="109" r:id="rId19"/>
    <sheet name="Arab-Total investment " sheetId="154" r:id="rId20"/>
    <sheet name="Arab-Total investment  % GDP" sheetId="105" r:id="rId21"/>
    <sheet name="ArabTrade of Goods and Services" sheetId="124" r:id="rId22"/>
    <sheet name="Arab-Exports of G&amp;S" sheetId="119" r:id="rId23"/>
    <sheet name="Arab-Imports of G&amp;S" sheetId="120" r:id="rId24"/>
    <sheet name="Arab-Balance of Trade" sheetId="125" r:id="rId25"/>
    <sheet name="Arab-Current Account Balance $" sheetId="110" r:id="rId26"/>
    <sheet name="Arab-Current Account Balance %" sheetId="111" r:id="rId27"/>
    <sheet name="Arab-Gross External Debt " sheetId="115" r:id="rId28"/>
    <sheet name="Arab-Gross External Debt % GDP " sheetId="114" r:id="rId29"/>
    <sheet name="Arab-Gross Official Reserves $" sheetId="112" r:id="rId30"/>
    <sheet name="Arab-GOR months of imports" sheetId="113" r:id="rId31"/>
  </sheets>
  <externalReferences>
    <externalReference r:id="rId32"/>
    <externalReference r:id="rId33"/>
  </externalReferences>
  <definedNames>
    <definedName name="__123Graph_ATEST1" hidden="1">[1]REER!$AZ$144:$AZ$210</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'Arab-GAS'!$B$1:$K$29</definedName>
    <definedName name="_xlnm.Print_Area" localSheetId="6">'Arab-GDP PPP USD bn'!$B$1:$J$27</definedName>
    <definedName name="_xlnm.Print_Area" localSheetId="5">'Arab-Nominal GDP'!$B$1:$J$28</definedName>
    <definedName name="_xlnm.Print_Area" localSheetId="9">'Arab-OIL'!$B$1:$K$29</definedName>
    <definedName name="_xlnm.Print_Area" localSheetId="1">Content!$B$13:$C$13</definedName>
    <definedName name="_xlnm.Print_Area" localSheetId="0">'Database Description'!$B$4:$C$7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50" l="1"/>
  <c r="E22" i="150"/>
  <c r="D22" i="150"/>
  <c r="H12" i="150"/>
  <c r="E12" i="150"/>
  <c r="D12" i="150"/>
  <c r="C5" i="156"/>
  <c r="C7" i="156" s="1"/>
  <c r="H26" i="97"/>
  <c r="E26" i="97"/>
  <c r="F18" i="97" s="1"/>
  <c r="D26" i="97"/>
  <c r="G20" i="97"/>
  <c r="G18" i="97"/>
  <c r="I28" i="158"/>
  <c r="E28" i="158"/>
  <c r="F21" i="158" s="1"/>
  <c r="D28" i="158"/>
  <c r="G27" i="158"/>
  <c r="H27" i="158" s="1"/>
  <c r="G26" i="158"/>
  <c r="G25" i="158"/>
  <c r="G24" i="158"/>
  <c r="G23" i="158"/>
  <c r="H23" i="158" s="1"/>
  <c r="G22" i="158"/>
  <c r="H22" i="158" s="1"/>
  <c r="G21" i="158"/>
  <c r="H21" i="158" s="1"/>
  <c r="G20" i="158"/>
  <c r="H20" i="158" s="1"/>
  <c r="G19" i="158"/>
  <c r="H19" i="158" s="1"/>
  <c r="G18" i="158"/>
  <c r="H18" i="158" s="1"/>
  <c r="I16" i="158"/>
  <c r="E16" i="158"/>
  <c r="F10" i="158" s="1"/>
  <c r="D16" i="158"/>
  <c r="G15" i="158"/>
  <c r="H15" i="158" s="1"/>
  <c r="G14" i="158"/>
  <c r="G13" i="158"/>
  <c r="H13" i="158" s="1"/>
  <c r="G12" i="158"/>
  <c r="H12" i="158" s="1"/>
  <c r="G11" i="158"/>
  <c r="H11" i="158" s="1"/>
  <c r="G10" i="158"/>
  <c r="G9" i="158"/>
  <c r="H9" i="158" s="1"/>
  <c r="G8" i="158"/>
  <c r="H8" i="158" s="1"/>
  <c r="G7" i="158"/>
  <c r="H7" i="158" s="1"/>
  <c r="G6" i="158"/>
  <c r="H6" i="158" s="1"/>
  <c r="I28" i="157"/>
  <c r="E28" i="157"/>
  <c r="F19" i="157" s="1"/>
  <c r="D28" i="157"/>
  <c r="G27" i="157"/>
  <c r="H27" i="157" s="1"/>
  <c r="G26" i="157"/>
  <c r="H26" i="157" s="1"/>
  <c r="G25" i="157"/>
  <c r="H25" i="157" s="1"/>
  <c r="G24" i="157"/>
  <c r="H24" i="157" s="1"/>
  <c r="G23" i="157"/>
  <c r="H23" i="157" s="1"/>
  <c r="G22" i="157"/>
  <c r="H22" i="157" s="1"/>
  <c r="G21" i="157"/>
  <c r="H21" i="157" s="1"/>
  <c r="G20" i="157"/>
  <c r="H20" i="157" s="1"/>
  <c r="G19" i="157"/>
  <c r="H19" i="157" s="1"/>
  <c r="G18" i="157"/>
  <c r="H18" i="157" s="1"/>
  <c r="I16" i="157"/>
  <c r="E16" i="157"/>
  <c r="F16" i="157" s="1"/>
  <c r="D16" i="157"/>
  <c r="G15" i="157"/>
  <c r="H15" i="157" s="1"/>
  <c r="G14" i="157"/>
  <c r="H14" i="157" s="1"/>
  <c r="G13" i="157"/>
  <c r="H13" i="157" s="1"/>
  <c r="G12" i="157"/>
  <c r="H12" i="157" s="1"/>
  <c r="G11" i="157"/>
  <c r="H11" i="157" s="1"/>
  <c r="G10" i="157"/>
  <c r="H10" i="157" s="1"/>
  <c r="G9" i="157"/>
  <c r="H9" i="157" s="1"/>
  <c r="G8" i="157"/>
  <c r="H8" i="157" s="1"/>
  <c r="G7" i="157"/>
  <c r="H7" i="157" s="1"/>
  <c r="G6" i="157"/>
  <c r="H6" i="157" s="1"/>
  <c r="E30" i="156"/>
  <c r="E29" i="156"/>
  <c r="E28" i="156"/>
  <c r="E27" i="156"/>
  <c r="E26" i="156"/>
  <c r="E25" i="156"/>
  <c r="E24" i="156"/>
  <c r="E23" i="156"/>
  <c r="E22" i="156"/>
  <c r="E21" i="156"/>
  <c r="E20" i="156"/>
  <c r="E19" i="156"/>
  <c r="E18" i="156"/>
  <c r="E15" i="156"/>
  <c r="E14" i="156"/>
  <c r="E13" i="156"/>
  <c r="E12" i="156"/>
  <c r="E11" i="156"/>
  <c r="E10" i="156"/>
  <c r="E9" i="156"/>
  <c r="E8" i="156"/>
  <c r="E6" i="156"/>
  <c r="G18" i="125"/>
  <c r="F6" i="125"/>
  <c r="G6" i="125" s="1"/>
  <c r="F7" i="125"/>
  <c r="G7" i="125" s="1"/>
  <c r="F8" i="125"/>
  <c r="G8" i="125" s="1"/>
  <c r="F9" i="125"/>
  <c r="G9" i="125" s="1"/>
  <c r="F10" i="125"/>
  <c r="G10" i="125" s="1"/>
  <c r="F11" i="125"/>
  <c r="G11" i="125" s="1"/>
  <c r="F12" i="125"/>
  <c r="G12" i="125" s="1"/>
  <c r="F13" i="125"/>
  <c r="G13" i="125" s="1"/>
  <c r="F14" i="125"/>
  <c r="G14" i="125" s="1"/>
  <c r="F15" i="125"/>
  <c r="G15" i="125" s="1"/>
  <c r="F16" i="125"/>
  <c r="G16" i="125" s="1"/>
  <c r="F17" i="125"/>
  <c r="G17" i="125" s="1"/>
  <c r="F18" i="125"/>
  <c r="F19" i="125"/>
  <c r="G19" i="125" s="1"/>
  <c r="F20" i="125"/>
  <c r="G20" i="125" s="1"/>
  <c r="F21" i="125"/>
  <c r="G21" i="125" s="1"/>
  <c r="F22" i="125"/>
  <c r="G22" i="125" s="1"/>
  <c r="F26" i="125"/>
  <c r="G26" i="125" s="1"/>
  <c r="F5" i="125"/>
  <c r="G5" i="125" s="1"/>
  <c r="G12" i="104"/>
  <c r="H12" i="104" s="1"/>
  <c r="G17" i="104"/>
  <c r="H17" i="104" s="1"/>
  <c r="G6" i="155"/>
  <c r="H6" i="155" s="1"/>
  <c r="G7" i="155"/>
  <c r="H7" i="155" s="1"/>
  <c r="G8" i="155"/>
  <c r="H8" i="155" s="1"/>
  <c r="G9" i="155"/>
  <c r="H9" i="155" s="1"/>
  <c r="G10" i="155"/>
  <c r="H10" i="155" s="1"/>
  <c r="G11" i="155"/>
  <c r="H11" i="155" s="1"/>
  <c r="G12" i="155"/>
  <c r="H12" i="155" s="1"/>
  <c r="G13" i="155"/>
  <c r="H13" i="155" s="1"/>
  <c r="G14" i="155"/>
  <c r="H14" i="155" s="1"/>
  <c r="G15" i="155"/>
  <c r="H15" i="155" s="1"/>
  <c r="G16" i="155"/>
  <c r="H16" i="155" s="1"/>
  <c r="G17" i="155"/>
  <c r="H17" i="155" s="1"/>
  <c r="G18" i="155"/>
  <c r="H18" i="155" s="1"/>
  <c r="G19" i="155"/>
  <c r="H19" i="155" s="1"/>
  <c r="G20" i="155"/>
  <c r="H20" i="155" s="1"/>
  <c r="G21" i="155"/>
  <c r="H21" i="155" s="1"/>
  <c r="G26" i="155"/>
  <c r="H26" i="155" s="1"/>
  <c r="G5" i="155"/>
  <c r="H5" i="155" s="1"/>
  <c r="F6" i="155"/>
  <c r="F7" i="155"/>
  <c r="F8" i="155"/>
  <c r="F9" i="155"/>
  <c r="F10" i="155"/>
  <c r="F11" i="155"/>
  <c r="F12" i="155"/>
  <c r="F13" i="155"/>
  <c r="F14" i="155"/>
  <c r="F15" i="155"/>
  <c r="F16" i="155"/>
  <c r="F17" i="155"/>
  <c r="F18" i="155"/>
  <c r="F19" i="155"/>
  <c r="F20" i="155"/>
  <c r="F21" i="155"/>
  <c r="F26" i="155"/>
  <c r="F5" i="155"/>
  <c r="F12" i="150" l="1"/>
  <c r="G12" i="150" s="1"/>
  <c r="D5" i="156"/>
  <c r="F5" i="156"/>
  <c r="F7" i="156" s="1"/>
  <c r="G26" i="97"/>
  <c r="F22" i="150"/>
  <c r="G22" i="150" s="1"/>
  <c r="F5" i="97"/>
  <c r="F26" i="97"/>
  <c r="F20" i="97"/>
  <c r="F15" i="157"/>
  <c r="F9" i="157"/>
  <c r="F25" i="157"/>
  <c r="F11" i="157"/>
  <c r="F7" i="157"/>
  <c r="F23" i="157"/>
  <c r="F13" i="157"/>
  <c r="F14" i="157"/>
  <c r="F12" i="157"/>
  <c r="F8" i="157"/>
  <c r="F24" i="157"/>
  <c r="G16" i="158"/>
  <c r="H16" i="158" s="1"/>
  <c r="H10" i="158"/>
  <c r="F16" i="158"/>
  <c r="F28" i="158"/>
  <c r="G28" i="158"/>
  <c r="H28" i="158" s="1"/>
  <c r="F12" i="158"/>
  <c r="F23" i="158"/>
  <c r="F7" i="158"/>
  <c r="F18" i="158"/>
  <c r="F13" i="158"/>
  <c r="F24" i="158"/>
  <c r="F8" i="158"/>
  <c r="F19" i="158"/>
  <c r="F6" i="158"/>
  <c r="F25" i="158"/>
  <c r="F14" i="158"/>
  <c r="F9" i="158"/>
  <c r="F26" i="158"/>
  <c r="F15" i="158"/>
  <c r="F27" i="158"/>
  <c r="F11" i="158"/>
  <c r="F22" i="158"/>
  <c r="F20" i="158"/>
  <c r="F20" i="157"/>
  <c r="F10" i="157"/>
  <c r="F26" i="157"/>
  <c r="F21" i="157"/>
  <c r="F27" i="157"/>
  <c r="F6" i="157"/>
  <c r="F22" i="157"/>
  <c r="G16" i="157"/>
  <c r="H16" i="157" s="1"/>
  <c r="F18" i="157"/>
  <c r="F28" i="157"/>
  <c r="G28" i="157"/>
  <c r="H28" i="157" s="1"/>
  <c r="G6" i="154"/>
  <c r="H6" i="154" s="1"/>
  <c r="G7" i="154"/>
  <c r="H7" i="154" s="1"/>
  <c r="G8" i="154"/>
  <c r="H8" i="154" s="1"/>
  <c r="G9" i="154"/>
  <c r="H9" i="154" s="1"/>
  <c r="G10" i="154"/>
  <c r="H10" i="154" s="1"/>
  <c r="G11" i="154"/>
  <c r="H11" i="154" s="1"/>
  <c r="G12" i="154"/>
  <c r="H12" i="154" s="1"/>
  <c r="G13" i="154"/>
  <c r="H13" i="154" s="1"/>
  <c r="G14" i="154"/>
  <c r="H14" i="154" s="1"/>
  <c r="G15" i="154"/>
  <c r="H15" i="154" s="1"/>
  <c r="G16" i="154"/>
  <c r="H16" i="154" s="1"/>
  <c r="G17" i="154"/>
  <c r="H17" i="154" s="1"/>
  <c r="G18" i="154"/>
  <c r="H18" i="154" s="1"/>
  <c r="G19" i="154"/>
  <c r="H19" i="154" s="1"/>
  <c r="G26" i="154"/>
  <c r="G5" i="154"/>
  <c r="H5" i="154" s="1"/>
  <c r="F8" i="154"/>
  <c r="F6" i="154"/>
  <c r="F7" i="154"/>
  <c r="F9" i="154"/>
  <c r="F10" i="154"/>
  <c r="F11" i="154"/>
  <c r="F12" i="154"/>
  <c r="F13" i="154"/>
  <c r="F14" i="154"/>
  <c r="F15" i="154"/>
  <c r="F16" i="154"/>
  <c r="F17" i="154"/>
  <c r="F18" i="154"/>
  <c r="F19" i="154"/>
  <c r="F26" i="154"/>
  <c r="F5" i="154"/>
  <c r="D7" i="156" l="1"/>
  <c r="E7" i="156" s="1"/>
  <c r="E5" i="156"/>
  <c r="H26" i="154"/>
  <c r="F5" i="152"/>
  <c r="F6" i="152"/>
  <c r="F7" i="152"/>
  <c r="F8" i="152"/>
  <c r="F9" i="152"/>
  <c r="F10" i="152"/>
  <c r="F11" i="152"/>
  <c r="F12" i="152"/>
  <c r="F13" i="152"/>
  <c r="F14" i="152"/>
  <c r="F15" i="152"/>
  <c r="F16" i="152"/>
  <c r="F17" i="152"/>
  <c r="F18" i="152"/>
  <c r="F19" i="152"/>
  <c r="F20" i="152"/>
  <c r="F21" i="152"/>
  <c r="F22" i="152"/>
  <c r="F23" i="152"/>
  <c r="F5" i="151"/>
  <c r="G5" i="151" s="1"/>
  <c r="F6" i="151"/>
  <c r="G6" i="151" s="1"/>
  <c r="F7" i="151"/>
  <c r="G7" i="151" s="1"/>
  <c r="F8" i="151"/>
  <c r="G8" i="151" s="1"/>
  <c r="F9" i="151"/>
  <c r="G9" i="151" s="1"/>
  <c r="F10" i="151"/>
  <c r="G10" i="151" s="1"/>
  <c r="F11" i="151"/>
  <c r="G11" i="151" s="1"/>
  <c r="F12" i="151"/>
  <c r="G12" i="151" s="1"/>
  <c r="F13" i="151"/>
  <c r="G13" i="151" s="1"/>
  <c r="F14" i="151"/>
  <c r="G14" i="151" s="1"/>
  <c r="F15" i="151"/>
  <c r="G15" i="151" s="1"/>
  <c r="F16" i="151"/>
  <c r="G16" i="151" s="1"/>
  <c r="F17" i="151"/>
  <c r="G17" i="151" s="1"/>
  <c r="F18" i="151"/>
  <c r="G18" i="151" s="1"/>
  <c r="F19" i="151"/>
  <c r="G19" i="151" s="1"/>
  <c r="F20" i="151"/>
  <c r="G20" i="151" s="1"/>
  <c r="F21" i="151"/>
  <c r="G21" i="151" s="1"/>
  <c r="F22" i="151"/>
  <c r="G22" i="151" s="1"/>
  <c r="F23" i="151"/>
  <c r="G23" i="151" s="1"/>
  <c r="F5" i="150"/>
  <c r="G5" i="150" s="1"/>
  <c r="F6" i="150"/>
  <c r="G6" i="150" s="1"/>
  <c r="F7" i="150"/>
  <c r="G7" i="150" s="1"/>
  <c r="F8" i="150"/>
  <c r="G8" i="150" s="1"/>
  <c r="F9" i="150"/>
  <c r="G9" i="150" s="1"/>
  <c r="F10" i="150"/>
  <c r="G10" i="150" s="1"/>
  <c r="F11" i="150"/>
  <c r="G11" i="150" s="1"/>
  <c r="F13" i="150"/>
  <c r="G13" i="150" s="1"/>
  <c r="F14" i="150"/>
  <c r="G14" i="150" s="1"/>
  <c r="F15" i="150"/>
  <c r="G15" i="150" s="1"/>
  <c r="F16" i="150"/>
  <c r="G16" i="150" s="1"/>
  <c r="F17" i="150"/>
  <c r="G17" i="150" s="1"/>
  <c r="F18" i="150"/>
  <c r="G18" i="150" s="1"/>
  <c r="F19" i="150"/>
  <c r="G19" i="150" s="1"/>
  <c r="F20" i="150"/>
  <c r="G20" i="150" s="1"/>
  <c r="F21" i="150"/>
  <c r="G21" i="150" s="1"/>
  <c r="F23" i="150"/>
  <c r="G23" i="150" s="1"/>
  <c r="F24" i="150"/>
  <c r="G24" i="150" s="1"/>
  <c r="F25" i="150"/>
  <c r="G25" i="150" s="1"/>
  <c r="G5" i="149"/>
  <c r="G6" i="149"/>
  <c r="G7" i="149"/>
  <c r="G8" i="149"/>
  <c r="G9" i="149"/>
  <c r="G10" i="149"/>
  <c r="G11" i="149"/>
  <c r="G12" i="149"/>
  <c r="G13" i="149"/>
  <c r="G14" i="149"/>
  <c r="G15" i="149"/>
  <c r="G16" i="149"/>
  <c r="G17" i="149"/>
  <c r="G18" i="149"/>
  <c r="G19" i="149"/>
  <c r="G20" i="149"/>
  <c r="G21" i="149"/>
  <c r="G22" i="149"/>
  <c r="G23" i="149"/>
  <c r="D26" i="149"/>
  <c r="E26" i="149"/>
  <c r="F8" i="149" s="1"/>
  <c r="H26" i="149"/>
  <c r="F26" i="149" l="1"/>
  <c r="F12" i="149"/>
  <c r="F23" i="149"/>
  <c r="F15" i="149"/>
  <c r="F13" i="149"/>
  <c r="F5" i="149"/>
  <c r="F22" i="149"/>
  <c r="F21" i="149"/>
  <c r="F10" i="149"/>
  <c r="F20" i="149"/>
  <c r="F18" i="149"/>
  <c r="F7" i="149"/>
  <c r="G26" i="149"/>
  <c r="F26" i="151"/>
  <c r="G26" i="151" s="1"/>
  <c r="F17" i="149"/>
  <c r="F9" i="149"/>
  <c r="F14" i="149"/>
  <c r="F6" i="149"/>
  <c r="F19" i="149"/>
  <c r="F11" i="149"/>
  <c r="F16" i="149"/>
  <c r="F26" i="105" l="1"/>
  <c r="G26" i="108"/>
  <c r="E26" i="108"/>
  <c r="D26" i="108"/>
  <c r="F26" i="108" l="1"/>
  <c r="F6" i="124"/>
  <c r="G6" i="124" s="1"/>
  <c r="F7" i="124"/>
  <c r="G7" i="124" s="1"/>
  <c r="F8" i="124"/>
  <c r="G8" i="124" s="1"/>
  <c r="F9" i="124"/>
  <c r="G9" i="124" s="1"/>
  <c r="F10" i="124"/>
  <c r="G10" i="124" s="1"/>
  <c r="F11" i="124"/>
  <c r="G11" i="124" s="1"/>
  <c r="F12" i="124"/>
  <c r="G12" i="124" s="1"/>
  <c r="F13" i="124"/>
  <c r="G13" i="124" s="1"/>
  <c r="F14" i="124"/>
  <c r="G14" i="124" s="1"/>
  <c r="F15" i="124"/>
  <c r="G15" i="124" s="1"/>
  <c r="F16" i="124"/>
  <c r="G16" i="124" s="1"/>
  <c r="F17" i="124"/>
  <c r="G17" i="124" s="1"/>
  <c r="F18" i="124"/>
  <c r="G18" i="124" s="1"/>
  <c r="F19" i="124"/>
  <c r="G19" i="124" s="1"/>
  <c r="F20" i="124"/>
  <c r="G20" i="124" s="1"/>
  <c r="F21" i="124"/>
  <c r="G21" i="124" s="1"/>
  <c r="F22" i="124"/>
  <c r="G22" i="124" s="1"/>
  <c r="F26" i="124"/>
  <c r="G26" i="124" s="1"/>
  <c r="F5" i="124"/>
  <c r="G5" i="124" s="1"/>
  <c r="F9" i="139" l="1"/>
  <c r="F5" i="139"/>
  <c r="I26" i="104"/>
  <c r="H26" i="150" s="1"/>
  <c r="D26" i="104"/>
  <c r="D26" i="150" s="1"/>
  <c r="F18" i="139"/>
  <c r="F17" i="139"/>
  <c r="F16" i="139"/>
  <c r="F15" i="139"/>
  <c r="F14" i="139"/>
  <c r="F10" i="139"/>
  <c r="D8" i="139"/>
  <c r="G8" i="139"/>
  <c r="E8" i="139"/>
  <c r="F11" i="139"/>
  <c r="F13" i="139"/>
  <c r="F12" i="139"/>
  <c r="F7" i="139"/>
  <c r="F6" i="139"/>
  <c r="F26" i="106" l="1"/>
  <c r="G14" i="120" l="1"/>
  <c r="G8" i="120"/>
  <c r="G11" i="120"/>
  <c r="G13" i="120"/>
  <c r="G9" i="120"/>
  <c r="G6" i="120"/>
  <c r="G5" i="120"/>
  <c r="G7" i="120"/>
  <c r="G16" i="120"/>
  <c r="G10" i="120"/>
  <c r="G15" i="120"/>
  <c r="G19" i="120"/>
  <c r="G22" i="120"/>
  <c r="G21" i="120"/>
  <c r="G20" i="120"/>
  <c r="G17" i="120"/>
  <c r="G18" i="120"/>
  <c r="G26" i="120"/>
  <c r="G12" i="120"/>
  <c r="F14" i="120"/>
  <c r="F8" i="120"/>
  <c r="F11" i="120"/>
  <c r="F13" i="120"/>
  <c r="F9" i="120"/>
  <c r="F6" i="120"/>
  <c r="F5" i="120"/>
  <c r="F7" i="120"/>
  <c r="F16" i="120"/>
  <c r="F10" i="120"/>
  <c r="F15" i="120"/>
  <c r="F19" i="120"/>
  <c r="F22" i="120"/>
  <c r="F21" i="120"/>
  <c r="F20" i="120"/>
  <c r="F17" i="120"/>
  <c r="F18" i="120"/>
  <c r="F26" i="120"/>
  <c r="F12" i="120"/>
  <c r="F6" i="119"/>
  <c r="F7" i="119"/>
  <c r="F8" i="119"/>
  <c r="F9" i="119"/>
  <c r="F10" i="119"/>
  <c r="F11" i="119"/>
  <c r="F12" i="119"/>
  <c r="F13" i="119"/>
  <c r="F14" i="119"/>
  <c r="F15" i="119"/>
  <c r="F16" i="119"/>
  <c r="F17" i="119"/>
  <c r="F18" i="119"/>
  <c r="F19" i="119"/>
  <c r="F20" i="119"/>
  <c r="F21" i="119"/>
  <c r="F22" i="119"/>
  <c r="F26" i="119"/>
  <c r="F5" i="119"/>
  <c r="G14" i="119" l="1"/>
  <c r="G18" i="119"/>
  <c r="G10" i="119"/>
  <c r="G8" i="119"/>
  <c r="G16" i="119"/>
  <c r="G9" i="119"/>
  <c r="G19" i="119"/>
  <c r="G11" i="119"/>
  <c r="G12" i="119"/>
  <c r="G20" i="119"/>
  <c r="G7" i="119"/>
  <c r="G6" i="119"/>
  <c r="G22" i="119"/>
  <c r="G17" i="119"/>
  <c r="G15" i="119"/>
  <c r="G5" i="119"/>
  <c r="G21" i="119"/>
  <c r="G26" i="119"/>
  <c r="G13" i="119"/>
  <c r="F6" i="118"/>
  <c r="F7" i="118"/>
  <c r="F8" i="118"/>
  <c r="F9" i="118"/>
  <c r="F10" i="118"/>
  <c r="F11" i="118"/>
  <c r="F12" i="118"/>
  <c r="F13" i="118"/>
  <c r="F14" i="118"/>
  <c r="F15" i="118"/>
  <c r="F16" i="118"/>
  <c r="F17" i="118"/>
  <c r="F18" i="118"/>
  <c r="F19" i="118"/>
  <c r="F20" i="118"/>
  <c r="F21" i="118"/>
  <c r="F22" i="118"/>
  <c r="F23" i="118"/>
  <c r="F5" i="118"/>
  <c r="G6" i="115" l="1"/>
  <c r="H6" i="115" s="1"/>
  <c r="G7" i="115"/>
  <c r="H7" i="115" s="1"/>
  <c r="G8" i="115"/>
  <c r="H8" i="115" s="1"/>
  <c r="G9" i="115"/>
  <c r="H9" i="115" s="1"/>
  <c r="G10" i="115"/>
  <c r="H10" i="115" s="1"/>
  <c r="G11" i="115"/>
  <c r="H11" i="115" s="1"/>
  <c r="G12" i="115"/>
  <c r="H12" i="115" s="1"/>
  <c r="G13" i="115"/>
  <c r="H13" i="115" s="1"/>
  <c r="G14" i="115"/>
  <c r="H14" i="115" s="1"/>
  <c r="G15" i="115"/>
  <c r="H15" i="115" s="1"/>
  <c r="G16" i="115"/>
  <c r="H16" i="115" s="1"/>
  <c r="G17" i="115"/>
  <c r="H17" i="115" s="1"/>
  <c r="G18" i="115"/>
  <c r="H18" i="115" s="1"/>
  <c r="G19" i="115"/>
  <c r="H19" i="115" s="1"/>
  <c r="G20" i="115"/>
  <c r="H20" i="115" s="1"/>
  <c r="G21" i="115"/>
  <c r="H21" i="115" s="1"/>
  <c r="G22" i="115"/>
  <c r="H22" i="115" s="1"/>
  <c r="G26" i="115"/>
  <c r="G5" i="115"/>
  <c r="H5" i="115" s="1"/>
  <c r="F6" i="115"/>
  <c r="F7" i="115"/>
  <c r="F8" i="115"/>
  <c r="F9" i="115"/>
  <c r="F10" i="115"/>
  <c r="F11" i="115"/>
  <c r="F12" i="115"/>
  <c r="F13" i="115"/>
  <c r="F14" i="115"/>
  <c r="F15" i="115"/>
  <c r="F16" i="115"/>
  <c r="F17" i="115"/>
  <c r="F18" i="115"/>
  <c r="F19" i="115"/>
  <c r="F20" i="115"/>
  <c r="F21" i="115"/>
  <c r="F22" i="115"/>
  <c r="F26" i="115"/>
  <c r="F5" i="115"/>
  <c r="H26" i="115" l="1"/>
  <c r="F22" i="114"/>
  <c r="F8" i="114"/>
  <c r="F12" i="114"/>
  <c r="F18" i="114"/>
  <c r="F20" i="114"/>
  <c r="F7" i="114"/>
  <c r="F17" i="114"/>
  <c r="F9" i="114"/>
  <c r="F16" i="114"/>
  <c r="F11" i="114"/>
  <c r="F19" i="114"/>
  <c r="F6" i="114"/>
  <c r="F15" i="114"/>
  <c r="F13" i="114"/>
  <c r="F14" i="114"/>
  <c r="F21" i="114"/>
  <c r="F10" i="114"/>
  <c r="F26" i="114"/>
  <c r="F5" i="114"/>
  <c r="F17" i="113"/>
  <c r="F9" i="113"/>
  <c r="F6" i="113"/>
  <c r="F12" i="113"/>
  <c r="F7" i="113"/>
  <c r="F5" i="113"/>
  <c r="F15" i="113"/>
  <c r="F13" i="113"/>
  <c r="F10" i="113"/>
  <c r="F11" i="113"/>
  <c r="F16" i="113"/>
  <c r="F19" i="113"/>
  <c r="F14" i="113"/>
  <c r="F18" i="113"/>
  <c r="F20" i="113"/>
  <c r="F26" i="113"/>
  <c r="F8" i="113"/>
  <c r="G17" i="112"/>
  <c r="H17" i="112" s="1"/>
  <c r="G8" i="112"/>
  <c r="H8" i="112" s="1"/>
  <c r="G10" i="112"/>
  <c r="H10" i="112" s="1"/>
  <c r="G7" i="112"/>
  <c r="H7" i="112" s="1"/>
  <c r="G15" i="112"/>
  <c r="H15" i="112" s="1"/>
  <c r="G9" i="112"/>
  <c r="H9" i="112" s="1"/>
  <c r="G5" i="112"/>
  <c r="H5" i="112" s="1"/>
  <c r="G6" i="112"/>
  <c r="H6" i="112" s="1"/>
  <c r="G11" i="112"/>
  <c r="H11" i="112" s="1"/>
  <c r="G14" i="112"/>
  <c r="H14" i="112" s="1"/>
  <c r="G13" i="112"/>
  <c r="H13" i="112" s="1"/>
  <c r="G16" i="112"/>
  <c r="H16" i="112" s="1"/>
  <c r="G21" i="112"/>
  <c r="H21" i="112" s="1"/>
  <c r="G18" i="112"/>
  <c r="H18" i="112" s="1"/>
  <c r="G19" i="112"/>
  <c r="H19" i="112" s="1"/>
  <c r="G20" i="112"/>
  <c r="H20" i="112" s="1"/>
  <c r="G26" i="112"/>
  <c r="G12" i="112"/>
  <c r="H12" i="112" s="1"/>
  <c r="F17" i="112"/>
  <c r="F8" i="112"/>
  <c r="F10" i="112"/>
  <c r="F7" i="112"/>
  <c r="F15" i="112"/>
  <c r="F9" i="112"/>
  <c r="F5" i="112"/>
  <c r="F6" i="112"/>
  <c r="F11" i="112"/>
  <c r="F14" i="112"/>
  <c r="F13" i="112"/>
  <c r="F16" i="112"/>
  <c r="F21" i="112"/>
  <c r="F18" i="112"/>
  <c r="F19" i="112"/>
  <c r="F20" i="112"/>
  <c r="F12" i="112"/>
  <c r="F11" i="111"/>
  <c r="F14" i="111"/>
  <c r="F13" i="111"/>
  <c r="F9" i="111"/>
  <c r="F20" i="111"/>
  <c r="F6" i="111"/>
  <c r="F5" i="111"/>
  <c r="F16" i="111"/>
  <c r="F12" i="111"/>
  <c r="F15" i="111"/>
  <c r="F21" i="111"/>
  <c r="F8" i="111"/>
  <c r="F10" i="111"/>
  <c r="F23" i="111"/>
  <c r="F22" i="111"/>
  <c r="F17" i="111"/>
  <c r="F7" i="111"/>
  <c r="F19" i="111"/>
  <c r="F26" i="111"/>
  <c r="F18" i="111"/>
  <c r="F26" i="112" l="1"/>
  <c r="F19" i="110"/>
  <c r="F14" i="110"/>
  <c r="F9" i="110"/>
  <c r="F7" i="110"/>
  <c r="F10" i="110"/>
  <c r="F21" i="110"/>
  <c r="F8" i="110"/>
  <c r="F6" i="110"/>
  <c r="F5" i="110"/>
  <c r="F23" i="110"/>
  <c r="F20" i="110"/>
  <c r="F17" i="110"/>
  <c r="F15" i="110"/>
  <c r="F11" i="110"/>
  <c r="F12" i="110"/>
  <c r="F13" i="110"/>
  <c r="F18" i="110"/>
  <c r="F16" i="110"/>
  <c r="F26" i="110"/>
  <c r="F22" i="110"/>
  <c r="F20" i="109"/>
  <c r="F13" i="109"/>
  <c r="F5" i="109"/>
  <c r="F14" i="109"/>
  <c r="F12" i="109"/>
  <c r="F6" i="109"/>
  <c r="F7" i="109"/>
  <c r="F19" i="109"/>
  <c r="F18" i="109"/>
  <c r="F16" i="109"/>
  <c r="F17" i="109"/>
  <c r="F9" i="109"/>
  <c r="F8" i="109"/>
  <c r="F10" i="109"/>
  <c r="F21" i="109"/>
  <c r="F15" i="109"/>
  <c r="F26" i="109"/>
  <c r="F11" i="109"/>
  <c r="F6" i="108"/>
  <c r="F7" i="108"/>
  <c r="F8" i="108"/>
  <c r="F9" i="108"/>
  <c r="F10" i="108"/>
  <c r="F11" i="108"/>
  <c r="F12" i="108"/>
  <c r="F13" i="108"/>
  <c r="F14" i="108"/>
  <c r="F15" i="108"/>
  <c r="F16" i="108"/>
  <c r="F17" i="108"/>
  <c r="F18" i="108"/>
  <c r="F19" i="108"/>
  <c r="F20" i="108"/>
  <c r="F21" i="108"/>
  <c r="F22" i="108"/>
  <c r="F23" i="108"/>
  <c r="F5" i="108"/>
  <c r="F20" i="106"/>
  <c r="F10" i="106"/>
  <c r="F9" i="106"/>
  <c r="F5" i="106"/>
  <c r="F13" i="106"/>
  <c r="F6" i="106"/>
  <c r="F15" i="106"/>
  <c r="F7" i="106"/>
  <c r="F18" i="106"/>
  <c r="F19" i="106"/>
  <c r="F17" i="106"/>
  <c r="F21" i="106"/>
  <c r="F22" i="106"/>
  <c r="F12" i="106"/>
  <c r="F8" i="106"/>
  <c r="F11" i="106"/>
  <c r="F14" i="106"/>
  <c r="F16" i="106"/>
  <c r="F23" i="106"/>
  <c r="F6" i="105"/>
  <c r="F7" i="105"/>
  <c r="F8" i="105"/>
  <c r="F9" i="105"/>
  <c r="F10" i="105"/>
  <c r="F11" i="105"/>
  <c r="F12" i="105"/>
  <c r="F13" i="105"/>
  <c r="F14" i="105"/>
  <c r="F15" i="105"/>
  <c r="F16" i="105"/>
  <c r="F17" i="105"/>
  <c r="F18" i="105"/>
  <c r="F19" i="105"/>
  <c r="F5" i="105"/>
  <c r="E26" i="104"/>
  <c r="E26" i="150" s="1"/>
  <c r="F26" i="150" s="1"/>
  <c r="G26" i="150" s="1"/>
  <c r="G6" i="104"/>
  <c r="H6" i="104" s="1"/>
  <c r="G7" i="104"/>
  <c r="H7" i="104" s="1"/>
  <c r="G8" i="104"/>
  <c r="H8" i="104" s="1"/>
  <c r="G9" i="104"/>
  <c r="H9" i="104" s="1"/>
  <c r="G10" i="104"/>
  <c r="H10" i="104" s="1"/>
  <c r="G11" i="104"/>
  <c r="H11" i="104" s="1"/>
  <c r="G13" i="104"/>
  <c r="H13" i="104" s="1"/>
  <c r="G14" i="104"/>
  <c r="H14" i="104" s="1"/>
  <c r="G15" i="104"/>
  <c r="H15" i="104" s="1"/>
  <c r="G16" i="104"/>
  <c r="H16" i="104" s="1"/>
  <c r="G18" i="104"/>
  <c r="H18" i="104" s="1"/>
  <c r="G19" i="104"/>
  <c r="H19" i="104" s="1"/>
  <c r="G20" i="104"/>
  <c r="H20" i="104" s="1"/>
  <c r="G21" i="104"/>
  <c r="H21" i="104" s="1"/>
  <c r="G22" i="104"/>
  <c r="H22" i="104" s="1"/>
  <c r="G23" i="104"/>
  <c r="H23" i="104" s="1"/>
  <c r="G24" i="104"/>
  <c r="H24" i="104" s="1"/>
  <c r="G25" i="104"/>
  <c r="H25" i="104" s="1"/>
  <c r="G5" i="104"/>
  <c r="H5" i="104" s="1"/>
  <c r="F7" i="103"/>
  <c r="F12" i="103"/>
  <c r="F16" i="103"/>
  <c r="F25" i="103"/>
  <c r="F24" i="103"/>
  <c r="F20" i="103"/>
  <c r="F26" i="104" l="1"/>
  <c r="F17" i="104"/>
  <c r="F12" i="104"/>
  <c r="F5" i="104"/>
  <c r="G26" i="104"/>
  <c r="H26" i="104" s="1"/>
  <c r="F6" i="104"/>
  <c r="F23" i="104"/>
  <c r="F14" i="104"/>
  <c r="F22" i="104"/>
  <c r="F13" i="104"/>
  <c r="F21" i="104"/>
  <c r="F11" i="104"/>
  <c r="F20" i="104"/>
  <c r="F10" i="104"/>
  <c r="F19" i="104"/>
  <c r="F9" i="104"/>
  <c r="F8" i="104"/>
  <c r="F18" i="104"/>
  <c r="F25" i="104"/>
  <c r="F16" i="104"/>
  <c r="F7" i="104"/>
  <c r="F24" i="104"/>
  <c r="F15" i="104"/>
  <c r="F6" i="97" l="1"/>
  <c r="F7" i="97"/>
  <c r="F8" i="97"/>
  <c r="F9" i="97"/>
  <c r="F10" i="97"/>
  <c r="F11" i="97"/>
  <c r="F12" i="97"/>
  <c r="F13" i="97"/>
  <c r="F14" i="97"/>
  <c r="F15" i="97"/>
  <c r="F16" i="97"/>
  <c r="F17" i="97"/>
  <c r="F19" i="97"/>
  <c r="F21" i="97"/>
  <c r="F22" i="97"/>
  <c r="F23" i="97"/>
  <c r="F24" i="97"/>
  <c r="F25" i="97"/>
  <c r="G16" i="97"/>
  <c r="G8" i="97"/>
  <c r="G11" i="97"/>
  <c r="G19" i="97"/>
  <c r="G13" i="97"/>
  <c r="G9" i="97"/>
  <c r="G5" i="97"/>
  <c r="G6" i="97"/>
  <c r="G7" i="97"/>
  <c r="G14" i="97"/>
  <c r="G12" i="97"/>
  <c r="G15" i="97"/>
  <c r="G22" i="97"/>
  <c r="G25" i="97"/>
  <c r="G23" i="97"/>
  <c r="G24" i="97"/>
  <c r="G17" i="97"/>
  <c r="G21" i="97"/>
  <c r="G10" i="97"/>
  <c r="F7" i="96"/>
  <c r="F20" i="96"/>
  <c r="F18" i="96"/>
  <c r="F14" i="96"/>
  <c r="F15" i="96"/>
  <c r="F19" i="96"/>
  <c r="F22" i="96"/>
  <c r="F13" i="96"/>
  <c r="F10" i="96"/>
  <c r="F16" i="96"/>
  <c r="F17" i="96"/>
  <c r="F6" i="96"/>
  <c r="F23" i="96"/>
  <c r="F12" i="96"/>
  <c r="F21" i="96"/>
  <c r="F9" i="96"/>
  <c r="F5" i="96"/>
  <c r="F8" i="96"/>
  <c r="F26" i="96"/>
  <c r="F11" i="96"/>
</calcChain>
</file>

<file path=xl/sharedStrings.xml><?xml version="1.0" encoding="utf-8"?>
<sst xmlns="http://schemas.openxmlformats.org/spreadsheetml/2006/main" count="2096" uniqueCount="327">
  <si>
    <t>Algeria</t>
  </si>
  <si>
    <t>Bahrain</t>
  </si>
  <si>
    <t>Iraq</t>
  </si>
  <si>
    <t>Kuwait</t>
  </si>
  <si>
    <t>Oman</t>
  </si>
  <si>
    <t>Qatar</t>
  </si>
  <si>
    <t>Saudi Arabia</t>
  </si>
  <si>
    <t>Djibouti</t>
  </si>
  <si>
    <t>Egypt</t>
  </si>
  <si>
    <t>Jordan</t>
  </si>
  <si>
    <t>Mauritania</t>
  </si>
  <si>
    <t>Morocco</t>
  </si>
  <si>
    <t>Sudan</t>
  </si>
  <si>
    <t>Tunisia</t>
  </si>
  <si>
    <t>Yemen</t>
  </si>
  <si>
    <t>Lebanon</t>
  </si>
  <si>
    <t>Somalia</t>
  </si>
  <si>
    <t>Libya</t>
  </si>
  <si>
    <t>Syria</t>
  </si>
  <si>
    <t>…</t>
  </si>
  <si>
    <t>...</t>
  </si>
  <si>
    <t>Arab World</t>
  </si>
  <si>
    <t>Qatar1</t>
  </si>
  <si>
    <t>الدولة</t>
  </si>
  <si>
    <t>Country</t>
  </si>
  <si>
    <t>الجزائر</t>
  </si>
  <si>
    <t>البحرين</t>
  </si>
  <si>
    <t>العراق</t>
  </si>
  <si>
    <t>الكويت</t>
  </si>
  <si>
    <t>سلطنة عمان</t>
  </si>
  <si>
    <t>ليبيا</t>
  </si>
  <si>
    <t>قطر</t>
  </si>
  <si>
    <t>السعودية</t>
  </si>
  <si>
    <t>الامارات</t>
  </si>
  <si>
    <t>مصر</t>
  </si>
  <si>
    <t>الأردن</t>
  </si>
  <si>
    <t>لبنان</t>
  </si>
  <si>
    <t>المغرب</t>
  </si>
  <si>
    <t>سوريا</t>
  </si>
  <si>
    <t>تونس</t>
  </si>
  <si>
    <t>جيبوتي</t>
  </si>
  <si>
    <t>موريتانيا</t>
  </si>
  <si>
    <t>الصومال</t>
  </si>
  <si>
    <t>السودان</t>
  </si>
  <si>
    <t>اليمن</t>
  </si>
  <si>
    <t>الدول العربية</t>
  </si>
  <si>
    <t>معدل نمو الناتج المحلي الإجمالي الحقيقي (%)</t>
  </si>
  <si>
    <t>U A E</t>
  </si>
  <si>
    <t xml:space="preserve"> Real GDP Growth (%)</t>
  </si>
  <si>
    <t>فلسطين</t>
  </si>
  <si>
    <t xml:space="preserve">Palestine </t>
  </si>
  <si>
    <t xml:space="preserve"> التوقعات
Projections</t>
  </si>
  <si>
    <t>ترتيب 2021</t>
  </si>
  <si>
    <t>Rank 2021</t>
  </si>
  <si>
    <t>معدل النمو
Growth Rate</t>
  </si>
  <si>
    <t>%</t>
  </si>
  <si>
    <t>القيمة
 Value</t>
  </si>
  <si>
    <t>2021/2020</t>
  </si>
  <si>
    <t>UAE</t>
  </si>
  <si>
    <t xml:space="preserve">نصيب الفرد من الناتج المحلي الإجمالي في الدول العربية بالدولار </t>
  </si>
  <si>
    <t>..</t>
  </si>
  <si>
    <t>معدل البطالة في الدول العربية (%)</t>
  </si>
  <si>
    <t>عدد
Number</t>
  </si>
  <si>
    <t>الاردن</t>
  </si>
  <si>
    <t>فلسطسن</t>
  </si>
  <si>
    <t>رصيد الحساب الجاري في الدول العربية بالمليار دولار</t>
  </si>
  <si>
    <t xml:space="preserve"> التغير
 Change</t>
  </si>
  <si>
    <t>التغير
 Change</t>
  </si>
  <si>
    <t xml:space="preserve"> التغير
 Change
2021/2020</t>
  </si>
  <si>
    <t>القيمة
Value</t>
  </si>
  <si>
    <t>النسبة
%</t>
  </si>
  <si>
    <t>احتياطي العملة الأجنبية في الدول العربية بالمليار دولار</t>
  </si>
  <si>
    <t xml:space="preserve"> Gross Official Reserves in Arab Countries (USD bn)</t>
  </si>
  <si>
    <t>تغطية الاحتياطي في الدول العربية لواردات السلع والخدمات ( بالاشهر)</t>
  </si>
  <si>
    <t>م</t>
  </si>
  <si>
    <t>صادرات السلع والخدمات في الدول العربية بالمليار دولار</t>
  </si>
  <si>
    <t xml:space="preserve">Exports of Goods and Services (USD bn) </t>
  </si>
  <si>
    <t xml:space="preserve">Imports of Goods and Services in Arab Countries (USD bn) </t>
  </si>
  <si>
    <t>واردات السلع والخدمات في الدول العربية بالمليار دولار</t>
  </si>
  <si>
    <t>تجارة السلع والخدمات في الدول العربية بالمليار دولار</t>
  </si>
  <si>
    <t>ميزان تجارة السلع والخدمات في الدول العربية بالمليار دولار</t>
  </si>
  <si>
    <t>تطور أهم مؤشرات أداء الاقتصاد العربي</t>
  </si>
  <si>
    <t xml:space="preserve"> Evolution of the Most Important Performance Indicators  of the Arab Economy </t>
  </si>
  <si>
    <t>المؤشر</t>
  </si>
  <si>
    <t xml:space="preserve"> Indicator</t>
  </si>
  <si>
    <t xml:space="preserve"> التغير/Change
2021/2020</t>
  </si>
  <si>
    <t xml:space="preserve"> القيمة /Value </t>
  </si>
  <si>
    <t xml:space="preserve">الحصة / Share </t>
  </si>
  <si>
    <t>اجمالي الاستثمارات كنسبة من الناتج المحلي الإجمالي (%)</t>
  </si>
  <si>
    <t>General Government Fiscal Balance (% of GDP)</t>
  </si>
  <si>
    <t>اجمالي الدين الحكومي كنسبة من الناتج المحلي الإجمالي (%)</t>
  </si>
  <si>
    <t>Current Account Balance in Arab Countries (% of GDP)</t>
  </si>
  <si>
    <t>رصيد الحساب الجاري في الدول العربية كنسبة من الناتج المحلي الإجمالي (%)</t>
  </si>
  <si>
    <t>النسبة
 (%)</t>
  </si>
  <si>
    <t xml:space="preserve"> القيمة
Value </t>
  </si>
  <si>
    <t>اجمالي الدين الخارجي في الدول العربية بالمليار دولار</t>
  </si>
  <si>
    <t>اجمالي الدين الخارجي كنسبة من الناتج المحلي الاجمالي في الدول العربية (%)</t>
  </si>
  <si>
    <t>العملة
Currency</t>
  </si>
  <si>
    <t>دينار كويتي/KWD</t>
  </si>
  <si>
    <t>ريال سعودي/ SAR</t>
  </si>
  <si>
    <t>درهم إماراتي/AED</t>
  </si>
  <si>
    <t>ريال عماني/OMR</t>
  </si>
  <si>
    <t>دينار أردني/JOD</t>
  </si>
  <si>
    <t>جنيه مصري/EGP</t>
  </si>
  <si>
    <t>دينار عراقي/IQD</t>
  </si>
  <si>
    <t>دينار جزائري/DZD</t>
  </si>
  <si>
    <t>دينار بحريني/BHD</t>
  </si>
  <si>
    <t>ليرة لبنانية/LBP</t>
  </si>
  <si>
    <t>ريال قطري/QAR</t>
  </si>
  <si>
    <t>ليرة سورية/SYP</t>
  </si>
  <si>
    <t>جنيه سوداني/SDG</t>
  </si>
  <si>
    <t>دينار تونسي/TND</t>
  </si>
  <si>
    <t>ريال يمني/YER</t>
  </si>
  <si>
    <t>فرنك جيبوتي/DJF</t>
  </si>
  <si>
    <t>دينار ليبي/LYD</t>
  </si>
  <si>
    <t>درهم مغربي/MAD</t>
  </si>
  <si>
    <t>أوقية موريتانية/MRO</t>
  </si>
  <si>
    <t>شلن صومالي/SOS</t>
  </si>
  <si>
    <t xml:space="preserve">قاعدة بيانات البنك الدولي لمعدل البطالة للدول من  11 الى 21 </t>
  </si>
  <si>
    <t>World Development Indicators,for countries rom 11 to 21</t>
  </si>
  <si>
    <t>Rank 2020</t>
  </si>
  <si>
    <t>ترتيب 2020</t>
  </si>
  <si>
    <t xml:space="preserve"> نمو الناتج المحلي الإجمالي العالمي (%)</t>
  </si>
  <si>
    <t>متوسط سعر برميل النفط بالدولار</t>
  </si>
  <si>
    <t xml:space="preserve"> -</t>
  </si>
  <si>
    <t>No</t>
  </si>
  <si>
    <t xml:space="preserve"> Evolution of the Most Important Performance Indicators of the Global Economy </t>
  </si>
  <si>
    <t>N0</t>
  </si>
  <si>
    <t xml:space="preserve"> Value</t>
  </si>
  <si>
    <t xml:space="preserve">  %</t>
  </si>
  <si>
    <t>الإجمالي</t>
  </si>
  <si>
    <t>Total</t>
  </si>
  <si>
    <t>Total Investment (% of GDP)</t>
  </si>
  <si>
    <t>Unemployment Rate in Arab Countries (%)</t>
  </si>
  <si>
    <t xml:space="preserve"> الحصة
  %</t>
  </si>
  <si>
    <t xml:space="preserve"> World Real GDP Growth (%)</t>
  </si>
  <si>
    <t xml:space="preserve">    المؤشر</t>
  </si>
  <si>
    <t xml:space="preserve">   Indicator</t>
  </si>
  <si>
    <t>تطور أهم مؤشرات أداء الاقتصاد العالمي</t>
  </si>
  <si>
    <t>Total External Debt as % GDP  in Emerging Market and Developing Economies</t>
  </si>
  <si>
    <t>Debt Serviceas % GDP in Emerging Market  and Developing Economies</t>
  </si>
  <si>
    <t>Median Inflation Rate in Emerging Marketand Developing Economies (%)</t>
  </si>
  <si>
    <t>GCC</t>
  </si>
  <si>
    <t xml:space="preserve"> التوقعات
Projections
2022</t>
  </si>
  <si>
    <t>التغير Change 
2021/2020</t>
  </si>
  <si>
    <t>عدد السكان في الدول العربية (مليون نسمة)</t>
  </si>
  <si>
    <t>Sudan/B31:C50</t>
  </si>
  <si>
    <t>دول الخليج العربي</t>
  </si>
  <si>
    <t>اجمالي الدول العربية النفطية</t>
  </si>
  <si>
    <t>تجارة السلع والخدمات في العالم (مليار دولار)</t>
  </si>
  <si>
    <t xml:space="preserve">متوسط معدل التضخم  في الأسواق الصاعدة  والدول النامية (%) </t>
  </si>
  <si>
    <t xml:space="preserve"> نمو الناتج المحلي الإجمالي 
 في الأسواق الصاعدة والاقتصادات النامية (%)</t>
  </si>
  <si>
    <t xml:space="preserve"> Real GDP Growth in Advanced Economies (%)</t>
  </si>
  <si>
    <t>Growth Rate of World Export in Goods and Services (%)</t>
  </si>
  <si>
    <t xml:space="preserve"> World Merchandise Exports (USD bn)</t>
  </si>
  <si>
    <t>Median Inflation Rate in Advanced Economies (%)</t>
  </si>
  <si>
    <t xml:space="preserve"> Real GDP Growth 
in Emerging Marketand Developing Economies  (%)</t>
  </si>
  <si>
    <t>تكاليف خدمة الدين  كنسبة 
من الناتج في الأسواق الصاعدة والاقتصادات النامية ( %)</t>
  </si>
  <si>
    <t>....</t>
  </si>
  <si>
    <t>رصيد الحساب الجاري الناتج المحلي الإجمالي العالمي (%)</t>
  </si>
  <si>
    <t>World Current Account Balance as a % of GDP</t>
  </si>
  <si>
    <t xml:space="preserve"> Current Account Balance as a % of GDP in Advanced Economies</t>
  </si>
  <si>
    <t xml:space="preserve"> Current Account Balance  as a % of GDP in Emerging Market and Developing Economies </t>
  </si>
  <si>
    <t>World Trade in Goods  and Services(USD bn)</t>
  </si>
  <si>
    <t xml:space="preserve">التغير /Change </t>
  </si>
  <si>
    <t>الناتج المحلي الإجمالي للدول العربية بالمليار دولار</t>
  </si>
  <si>
    <t>Nominal GDP of Arab Countries (USD bn)</t>
  </si>
  <si>
    <t xml:space="preserve">الناتج المحلي الإجمالي في الدول العربية وفق تعادل القوة الشرائية بالمليار دولار </t>
  </si>
  <si>
    <t>GDP Per Capita  of Arab Countries (US dollars)</t>
  </si>
  <si>
    <t xml:space="preserve"> انتاج وصادرات النفط الخام في الدول العربية النفطية (مليون برميل يوميا)</t>
  </si>
  <si>
    <t>التوقعات/
 Projections</t>
  </si>
  <si>
    <t xml:space="preserve"> انتاج وصادرات الغاز في الدول العربية النفطية (مليون برميل يوميا)</t>
  </si>
  <si>
    <t xml:space="preserve"> معدل تضخم  أسعار المستهلك  في الدول العربية (متوسط العام - %)</t>
  </si>
  <si>
    <t>الاجمالي</t>
  </si>
  <si>
    <t>القيمة
/ Value</t>
  </si>
  <si>
    <t>المتوسط العربي</t>
  </si>
  <si>
    <t>Arab Average</t>
  </si>
  <si>
    <t>Average Oil Price
 (In US Dollars a Barrel)</t>
  </si>
  <si>
    <t xml:space="preserve"> نمو الناتج المحلي الإجمالي
 في الدول المتقدمة (%)</t>
  </si>
  <si>
    <t>معدل نمو صادرات السلع 
والخدمات في العالم (%)</t>
  </si>
  <si>
    <t>الصادرات السلعية في العالم 
(مليار دولار)</t>
  </si>
  <si>
    <t xml:space="preserve">متوسط معدل التضخم
 في الدول المتقدمة (%) </t>
  </si>
  <si>
    <t>رصيد الحساب الجاري  كنسبة الناتج المحلي الاجمالي في الدول المتقدمة (%)</t>
  </si>
  <si>
    <t>رصيد الحساب الجاري كنسبة من الناتج المحلي الاجمالي في الأسواق الصاعدة والاقتصادات النامية (%)</t>
  </si>
  <si>
    <t>الدين الخارجي كنسبة 
من الناتج في الأسواق الصاعدة 
والاقتصادات النامية (%)</t>
  </si>
  <si>
    <t>النسبة 
(%)</t>
  </si>
  <si>
    <t xml:space="preserve">Total </t>
  </si>
  <si>
    <t xml:space="preserve"> الاستثمار الاجمالي في الدول العربية بالمليار دولار</t>
  </si>
  <si>
    <t>Total Investment in Arab Countries (USD bn)</t>
  </si>
  <si>
    <t>Total Arab Countries</t>
  </si>
  <si>
    <t>اجمالي الدين الحكومي للدول العربية بالمليار دولار</t>
  </si>
  <si>
    <t>Arab Countries</t>
  </si>
  <si>
    <t>اجمالي الدول العربية</t>
  </si>
  <si>
    <t>Arab Oil Exporters</t>
  </si>
  <si>
    <t>التغير/ Change</t>
  </si>
  <si>
    <t xml:space="preserve"> Real GDP Growth 
 (%)</t>
  </si>
  <si>
    <t>معدل نمو الناتج المحلي الإجمالي الحقيقي 
(%)</t>
  </si>
  <si>
    <t>Nominal GDP 
 (USD bn)</t>
  </si>
  <si>
    <t>الناتج المحلي الإجمالي  
(مليار دولار)</t>
  </si>
  <si>
    <t xml:space="preserve"> GDP in  Purchasing Power Parity
 ( USD bn)</t>
  </si>
  <si>
    <t xml:space="preserve">الناتج المحلي الإجمالي وفق تعادل القوة الشرائية 
(مليار دولار) </t>
  </si>
  <si>
    <t>GDP Per Capita  of Arab Countries
 (US dollars)</t>
  </si>
  <si>
    <t>نصيب الفرد من الناتج المحلي الإجمالي
 (دولار )</t>
  </si>
  <si>
    <t>GDP Per Capita
 ( PPP in Dollars)</t>
  </si>
  <si>
    <t>نصيب الفرد من الناتج وفق تعادل القوة الشرائية 
(دولار )</t>
  </si>
  <si>
    <t xml:space="preserve"> انتاج النفط الخام في الدول العربية النفطية 
(مليون برميل يوميا)</t>
  </si>
  <si>
    <t>صادرات النفط الخام في الدول العربية النفطية
 (مليون برميل يوميا)</t>
  </si>
  <si>
    <t xml:space="preserve"> انتاج الغاز في الدول النفطية 
(مليون برميل يوميا)</t>
  </si>
  <si>
    <t>صادرات الغاز في الدول النفطية 
(مليون برميل يوميا)</t>
  </si>
  <si>
    <t>عدد السكان 
(مليون نسمة)</t>
  </si>
  <si>
    <t>Core Consumer Price Inflation
 (Year average %)</t>
  </si>
  <si>
    <t>معدل التضخم 
(متوسط العام %)</t>
  </si>
  <si>
    <t>General Government Fiscal Balance
 (USD bn)</t>
  </si>
  <si>
    <t>عجز أو فائض الموازنة 
( بالمليار دولار)</t>
  </si>
  <si>
    <t>General Government Fiscal Balance
  (% of GDP)</t>
  </si>
  <si>
    <t>متوسط عجزأو فائض الموازنة 
كنسبة من الناتج (%)</t>
  </si>
  <si>
    <t>اجمالي الدين الحكومي 
(مليار دولار)</t>
  </si>
  <si>
    <t>اجمالي الدين الحكومي 
كنسبة من الناتج (%)</t>
  </si>
  <si>
    <t>Total Investment 
 (USD bn)</t>
  </si>
  <si>
    <t>Total Investment
 (% of GDP)</t>
  </si>
  <si>
    <t>اجمالي الاستثمارات 
كنسبة من الناتج  (%)</t>
  </si>
  <si>
    <t xml:space="preserve">Exports of Goods and Services
 (USD bn) </t>
  </si>
  <si>
    <t>صادرات السلع والخدمات
 (مليار دولار)</t>
  </si>
  <si>
    <t xml:space="preserve">Imports of Goods and Services
 (USD bn) </t>
  </si>
  <si>
    <t>واردات السلع والخدمات
 (مليار دولار)</t>
  </si>
  <si>
    <t>تجارة السلع والخدمات 
(مليار دولار)</t>
  </si>
  <si>
    <t>ميزان تجارة السلع والخدمات 
(مليار دولار)</t>
  </si>
  <si>
    <t xml:space="preserve"> Current Account Balance
 (USD bn)</t>
  </si>
  <si>
    <t>رصيد الحساب الجاري 
( مليار دولار)</t>
  </si>
  <si>
    <t>Current Account Balance
 (% of GDP)</t>
  </si>
  <si>
    <t>رصيد الحساب الجاري 
كنسبة من الناتج (%)</t>
  </si>
  <si>
    <t>اجمالي الدين الخارجي 
(مليار دولار)</t>
  </si>
  <si>
    <t xml:space="preserve">اجمالي الدين الخارجي
 كنسبة من الناتج (%) </t>
  </si>
  <si>
    <t xml:space="preserve"> Gross Official Reserves
 (USD bn)</t>
  </si>
  <si>
    <t>احتياطي العملة الأجنبية 
(مليار دولار)</t>
  </si>
  <si>
    <t>Gross Official Reserves
 (Months of Imports)</t>
  </si>
  <si>
    <t>تغطية الاحتياطي لواردات السلع والخدمات 
( بالاشهر)</t>
  </si>
  <si>
    <t>التوقعات/ Projections</t>
  </si>
  <si>
    <t>نصيب الفرد من الناتج المحلي الإجمالي في الدول العربية وفق تعادل القوة الشرائية بالدولار</t>
  </si>
  <si>
    <t xml:space="preserve"> عجزأو فائض الموازنة في الدول العربية كنسبة من الناتج المحلي الإجمالي (%)</t>
  </si>
  <si>
    <t>المصدر:  صندوق النقد الدولي، أكتوبر2021.</t>
  </si>
  <si>
    <t>Source : IMF, October 2021.</t>
  </si>
  <si>
    <t>المصدر:  صندوق النقد الدولي،  أكتوبر2021.</t>
  </si>
  <si>
    <t>Source :IMF,  October 2021</t>
  </si>
  <si>
    <t>Source :IMF, October 2021</t>
  </si>
  <si>
    <t>Source : IMF,  October 2021.</t>
  </si>
  <si>
    <t xml:space="preserve"> التغير/Change</t>
  </si>
  <si>
    <t>تم الاعتماد على بيانات البنك الدولي لعدد سكان سوريا ولبنان</t>
  </si>
  <si>
    <t>Crude Oil Production
 (Million barrels per day)</t>
  </si>
  <si>
    <t>Crude Oil Exports
 (Million barrels per day)</t>
  </si>
  <si>
    <t xml:space="preserve"> Natural Gas Production
 (Million barrels per day)</t>
  </si>
  <si>
    <t xml:space="preserve"> Natural Gas Exports
 (Million barrels per day)</t>
  </si>
  <si>
    <t>Population
 (Million people)</t>
  </si>
  <si>
    <t xml:space="preserve"> Government Gross Debt
 (USD bn)</t>
  </si>
  <si>
    <t xml:space="preserve"> Government Gross Debt
 (% of GDP)</t>
  </si>
  <si>
    <t>اجمالي الاستتمار 
(مليار دولار)</t>
  </si>
  <si>
    <t xml:space="preserve"> Trade in Goods and Services
  (USD bn) </t>
  </si>
  <si>
    <t xml:space="preserve">Balance of Trade in Goods and Services (USD bn) </t>
  </si>
  <si>
    <t xml:space="preserve"> Gross External Debt
  (USD bn)</t>
  </si>
  <si>
    <t xml:space="preserve">Gross External Debt
 (% of GDP) </t>
  </si>
  <si>
    <t xml:space="preserve"> GDP of Arab Countries (Purchasing Power Parity - USD bn)</t>
  </si>
  <si>
    <t>GDP Per Capita of Arab Countries (PPP in Dollars)</t>
  </si>
  <si>
    <t>Arab oil Exporters</t>
  </si>
  <si>
    <t>Crude Oil Production and Exports in Arab oil Exporters 
(Million barrels per day)</t>
  </si>
  <si>
    <t xml:space="preserve"> Crude Oil  Production (Million barrels per day)/(انتاج النفط الخام (مليون برميل يوميا </t>
  </si>
  <si>
    <t xml:space="preserve"> Crude Oil   Exports (Million barrels per day)/ صادرات النفط الخام (مليون برميل يوميا) </t>
  </si>
  <si>
    <t>Population in Arab Countries (Million People )</t>
  </si>
  <si>
    <t>Exchange Rate in Arab Countries (1 Dollar/ National Currency)</t>
  </si>
  <si>
    <t>عجزأو فائض الموازنة في الدول العربية ( بالمليار دولار)</t>
  </si>
  <si>
    <t>General Government Fiscal Balance in Arab Countries (USD bn)</t>
  </si>
  <si>
    <t>Government Gross Debt of Arab Countries (USD bn)</t>
  </si>
  <si>
    <t>Government Gross Debt (% of GDP)</t>
  </si>
  <si>
    <t xml:space="preserve"> Trade in Goods and Services  in Arab Countries (USD bn) </t>
  </si>
  <si>
    <t xml:space="preserve">Balance of Trade in Goods and Services  in Arab Countries (USD bn) </t>
  </si>
  <si>
    <t xml:space="preserve"> Current Account Balance in Arab Countries (USD bn)</t>
  </si>
  <si>
    <t xml:space="preserve"> Gross External Debt in Arab Countries (USD bn)</t>
  </si>
  <si>
    <t xml:space="preserve"> Gross External Debt in Arab Countries (% of GDP) </t>
  </si>
  <si>
    <t xml:space="preserve"> Arab Countries</t>
  </si>
  <si>
    <t>Gross Official Reserves' Coverage of goods and services imports 
 in Arab Countries ( in Months)</t>
  </si>
  <si>
    <t xml:space="preserve"> Natural Gas Production and Exports in Arab oil Exporters
 (Million Barrels Per Day)</t>
  </si>
  <si>
    <t xml:space="preserve">Natural Gas  Exports (Million barrels per day)/ (صادرات الغاز(مليون برميل يوميا </t>
  </si>
  <si>
    <t xml:space="preserve">Natural Gas Production (Million barrels per day)/( انتاج الغاز(مليون برميل يوميا </t>
  </si>
  <si>
    <t>Consumer Price Inflation in Arab Countries (Year Average - %)</t>
  </si>
  <si>
    <t xml:space="preserve">سعر صرف الدولار في الدول العربية ( 1 دولار مقابل العملة الوطنية)  </t>
  </si>
  <si>
    <t>Data source for Syria and Lebanon is the World Bank</t>
  </si>
  <si>
    <t xml:space="preserve">Data source for Syria and Lebanon is the World Bank </t>
  </si>
  <si>
    <t xml:space="preserve"> تم الاعتماد على بيانات البنك الدولي لكل من سوريا ولبنان                  </t>
  </si>
  <si>
    <t>قاعدة بيانات مؤشرات الأداء الاقتصادي في العالم والمنطقة العربية - 2021</t>
  </si>
  <si>
    <t>Database of economic performance indicators in the world and the Arab region - 2021</t>
  </si>
  <si>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بشكل أساسي على بيانات صندوق النقد الدولي التي تم نشرها خلال شهر أكتوبر 2021</t>
    </r>
    <r>
      <rPr>
        <sz val="16"/>
        <rFont val="Arial"/>
        <family val="2"/>
      </rPr>
      <t xml:space="preserve"> </t>
    </r>
    <r>
      <rPr>
        <sz val="10"/>
        <rFont val="Arial"/>
        <family val="2"/>
      </rPr>
      <t xml:space="preserve">
</t>
    </r>
    <r>
      <rPr>
        <b/>
        <sz val="18"/>
        <rFont val="Times New Roman"/>
        <family val="1"/>
      </rPr>
      <t xml:space="preserve">2. المحتوى :
</t>
    </r>
    <r>
      <rPr>
        <sz val="10"/>
        <rFont val="Arial"/>
        <family val="2"/>
      </rPr>
      <t xml:space="preserve">
</t>
    </r>
    <r>
      <rPr>
        <sz val="14"/>
        <rFont val="Times New Roman"/>
        <family val="1"/>
      </rPr>
      <t xml:space="preserve">تحتوي قاعدة البيانات على 29 جدولا منها جدولان لرصد مؤشرات الأداء الاقتصادي في العالم وفي المنطقة العربية ككل و27 جدولا لرصد المؤشرات في كل دولة من الدول العربية.
</t>
    </r>
    <r>
      <rPr>
        <b/>
        <sz val="18"/>
        <color rgb="FFC00000"/>
        <rFont val="Times New Roman"/>
        <family val="1"/>
      </rPr>
      <t>الملاحظات:</t>
    </r>
    <r>
      <rPr>
        <sz val="14"/>
        <rFont val="Times New Roman"/>
        <family val="1"/>
      </rPr>
      <t xml:space="preserve">
</t>
    </r>
    <r>
      <rPr>
        <sz val="14"/>
        <color rgb="FFC00000"/>
        <rFont val="Times New Roman"/>
        <family val="1"/>
      </rPr>
      <t xml:space="preserve">* بيانات الأعوام 2020 و2021 لازالت تقديرات قابلة للتغيير وكذلك توقعات العام 2022 
** تم الاعتماد على عدد من المؤشرات التجميعية الافتراضية على المستوى الإقليمي الاجمالي لدواعي رصد الاتجاه العام فقط رغم إدراكنا لعدم منطقية التجميع في بعض المؤشرات
***  تم التركيز على ابراز التغيرات خلال العام 2021 مقارنة بالعام السابق 2020 مع رصد توقعات العام 2022، إضافة الى ابراز مؤشرات التركز وترتيب أهم الدول في أداء كل مؤشر.
****  كل الجداول جاهزة للطباعة
</t>
    </r>
    <r>
      <rPr>
        <sz val="14"/>
        <rFont val="Times New Roman"/>
        <family val="1"/>
      </rPr>
      <t xml:space="preserve">
</t>
    </r>
    <r>
      <rPr>
        <sz val="10"/>
        <rFont val="Arial"/>
        <family val="2"/>
      </rPr>
      <t xml:space="preserve">
</t>
    </r>
  </si>
  <si>
    <r>
      <t xml:space="preserve">
</t>
    </r>
    <r>
      <rPr>
        <b/>
        <sz val="18"/>
        <rFont val="Times New Roman"/>
        <family val="1"/>
      </rPr>
      <t>1. Data sources</t>
    </r>
    <r>
      <rPr>
        <sz val="10"/>
        <rFont val="Times New Roman"/>
        <family val="1"/>
      </rPr>
      <t xml:space="preserve">:
</t>
    </r>
    <r>
      <rPr>
        <sz val="13"/>
        <rFont val="Times New Roman"/>
        <family val="1"/>
      </rPr>
      <t>Mainly based on IMF data published on October 2021.</t>
    </r>
    <r>
      <rPr>
        <sz val="10"/>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The database contains 29 tables: 2 tables for monitoring economic performance indicators in the world and in the Arab region as a whole, and 27 tables for  indicator monitoring in each Arab country.
</t>
    </r>
    <r>
      <rPr>
        <sz val="10"/>
        <rFont val="Times New Roman"/>
        <family val="1"/>
      </rPr>
      <t xml:space="preserve">
</t>
    </r>
    <r>
      <rPr>
        <b/>
        <sz val="18"/>
        <color rgb="FFC00000"/>
        <rFont val="Times New Roman"/>
        <family val="1"/>
      </rPr>
      <t>Notes :</t>
    </r>
    <r>
      <rPr>
        <sz val="10"/>
        <rFont val="Times New Roman"/>
        <family val="1"/>
      </rPr>
      <t xml:space="preserve">
</t>
    </r>
    <r>
      <rPr>
        <sz val="12"/>
        <rFont val="Times New Roman"/>
        <family val="1"/>
      </rPr>
      <t xml:space="preserve">
</t>
    </r>
    <r>
      <rPr>
        <sz val="13"/>
        <color rgb="FFC00000"/>
        <rFont val="Times New Roman"/>
        <family val="1"/>
      </rPr>
      <t>*Data for 2020 and 2021 are still estimates, may be can modified as well as projections for 2022
* * A number of hypothetical aggregate indicators were used at the overall regional level for reasons of monitoring the overall trend only, despite our knowledge of the illogical aggregation of some indicators
* * * The focus was on highlighting the changes in 2021 compared to the previous year 2020 and monitoring the forecasts of 2022, as well as the concentration indicators and the ranking of countries regarding the performance each indicators.
**** All tables are ready for printing</t>
    </r>
  </si>
  <si>
    <t xml:space="preserve"> نمو الناتج المحلي الإجمالي الحقيقي للدول العربية /  Real GDP Growth in Arab countries</t>
  </si>
  <si>
    <t>الناتج المحلي الإجمالي في الدول العربية وفق تعادل القوة الشرائية / GDP of Arab Countries  in PPP</t>
  </si>
  <si>
    <t xml:space="preserve">الناتج المحلي الإجمالي للدول العربية/Nominal GDP of Arab Countries  </t>
  </si>
  <si>
    <t>نصيب الفرد من الناتج المحلي الإجمالي في الدول العربية / GDP Per Capita  of Arab Countries</t>
  </si>
  <si>
    <t xml:space="preserve">نصيب الفرد من الناتج المحلي الإجمالي في الدول العربية وفق تعادل القوة الشرائية/ GDP Per Capita of Arab Countries in PPP </t>
  </si>
  <si>
    <t xml:space="preserve"> انتاج وصادرات النفط الخام في الدول العربية النفطية / Crude Oil Production and Exports in Arab oil Exporters </t>
  </si>
  <si>
    <t xml:space="preserve"> انتاج وصادرات الغاز في الدول العربية النفطية / Gas Production and Exports in Arab oil Exporters </t>
  </si>
  <si>
    <t>عدد السكان في الدول العربية / Population in Arab Countries</t>
  </si>
  <si>
    <t>معدل البطالة في الدول العربية / Unemployment Rate in Arab Countries</t>
  </si>
  <si>
    <t xml:space="preserve"> معدل تضخم  أسعار المستهلك  في الدول العربي / Consumer Price Inflation in Arab Countries</t>
  </si>
  <si>
    <t>سعر صرف الدولار في الدول العربية / Exchange Rate in Arab Countries</t>
  </si>
  <si>
    <t>عجزأو فائض الموازنة في الدول العربية /General Government Fiscal Balance in Arab Countries</t>
  </si>
  <si>
    <t>عجزأو فائض الموازنة في الدول العربية كنسبة من الناتج المحلي الإجمالي / General Government Fiscal Balance (% of GDP)</t>
  </si>
  <si>
    <t>اجمالي الدين الحكومي للدول العربية / Government Gross Debt of Arab Countries</t>
  </si>
  <si>
    <t>اجمالي الدين الحكومي كنسبة من الناتج المحلي الإجمالي / Government Gross Debt (% of GDP)</t>
  </si>
  <si>
    <t xml:space="preserve"> الاستثمار الاجمالي في الدول العربية /Total Investment in Arab Countries </t>
  </si>
  <si>
    <t>اجمالي الاستثمارات كنسبة من الناتج المحلي الإجمالي / Total Investment in Arab countries (% of GDP)</t>
  </si>
  <si>
    <t xml:space="preserve">تجارة السلع والخدمات في الدول العربية/Trade in Goods and Services  in Arab Countries   </t>
  </si>
  <si>
    <t>صادرات السلع والخدمات في الدول العربية /Exports of Goods and Services in Arab countries</t>
  </si>
  <si>
    <t>واردات السلع والخدمات في الدول العربية /imports of Goods and Services in Arab countries</t>
  </si>
  <si>
    <t>الميزان التجاري في الدول العربية /Balance trade in Arab countries</t>
  </si>
  <si>
    <t xml:space="preserve">رصيد الحساب الجاري في الدول العربية / Current Account Balance in Arab Countries  </t>
  </si>
  <si>
    <t xml:space="preserve">رصيد الحساب الجاري في الدول العربية كنسبة من الناتج/ Current Account Balance in Arab Countries (% GDP)  </t>
  </si>
  <si>
    <t>اجمالي الدين الخارجي في الدول العربية /  Gross External Debt in Arab Countries</t>
  </si>
  <si>
    <t>اجمالي الدين الخارجي في الدول العربية كنسبة من الناتج /  Gross External Debt in Arab Countries (% GDP)</t>
  </si>
  <si>
    <t>احتياطي العملة الأجنبية في الدول العربية /  Gross Official Reserves in Arab Countries</t>
  </si>
  <si>
    <t xml:space="preserve">تغطية الاحتياطي في الدول العربية لواردات السلع والخدمات / Gross Official Reserves' Coverage of goods and services imports 
 in Arab Countries </t>
  </si>
  <si>
    <t>العودة للقائمة الرئيسية</t>
  </si>
  <si>
    <t xml:space="preserve">back to index </t>
  </si>
  <si>
    <t xml:space="preserve">المحتوى </t>
  </si>
  <si>
    <t xml:space="preserve">Content </t>
  </si>
  <si>
    <r>
      <t xml:space="preserve"> </t>
    </r>
    <r>
      <rPr>
        <b/>
        <i/>
        <u/>
        <sz val="11"/>
        <rFont val="Times New Roman"/>
        <family val="1"/>
      </rPr>
      <t>Most Important Performance Indicators of the Global Economy / أهم مؤشرات أداء الاقتصاد العالمي</t>
    </r>
  </si>
  <si>
    <r>
      <rPr>
        <b/>
        <i/>
        <u/>
        <sz val="11"/>
        <rFont val="Times New Roman"/>
        <family val="1"/>
      </rPr>
      <t xml:space="preserve"> أهم مؤشرات أداء الاقتصاد العربي/  Most Important Performance Indicators  of the Arab Economy</t>
    </r>
    <r>
      <rPr>
        <b/>
        <i/>
        <u/>
        <sz val="11"/>
        <color rgb="FF33CC33"/>
        <rFont val="Times New Roman"/>
        <family val="1"/>
      </rPr>
      <t xml:space="preserve"> </t>
    </r>
  </si>
  <si>
    <t>قاعدة بيانات مؤشرات الأداء الاقتصادي في العالم والمنطقة العربية</t>
  </si>
  <si>
    <t>Database of economic performance indicators
 in the world and the Arab region</t>
  </si>
  <si>
    <r>
      <rPr>
        <b/>
        <sz val="11"/>
        <color rgb="FFB34645"/>
        <rFont val="Arial"/>
        <family val="2"/>
      </rPr>
      <t>Last Update</t>
    </r>
    <r>
      <rPr>
        <b/>
        <sz val="10"/>
        <color rgb="FFB34645"/>
        <rFont val="Arial"/>
        <family val="2"/>
      </rPr>
      <t xml:space="preserve"> : October 2021
</t>
    </r>
    <r>
      <rPr>
        <b/>
        <sz val="12"/>
        <color rgb="FFB34645"/>
        <rFont val="Arial"/>
        <family val="2"/>
      </rPr>
      <t xml:space="preserve">آخر تحديث: </t>
    </r>
    <r>
      <rPr>
        <b/>
        <sz val="11"/>
        <color rgb="FFB34645"/>
        <rFont val="Arial"/>
        <family val="2"/>
      </rPr>
      <t>أكتوبر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</si>
</sst>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_)"/>
    <numFmt numFmtId="166" formatCode="0.000"/>
    <numFmt numFmtId="167" formatCode="0.0_);[Red]\(0.0\)"/>
    <numFmt numFmtId="168" formatCode="0.00_);[Red]\(0.00\)"/>
    <numFmt numFmtId="169" formatCode="0_);[Red]\(0\)"/>
    <numFmt numFmtId="170" formatCode="0.0%"/>
    <numFmt numFmtId="171" formatCode="0.000_);[Red]\(0.000\)"/>
  </numFmts>
  <fonts count="80">
    <font>
      <sz val="10"/>
      <name val="Arial"/>
      <charset val="204"/>
    </font>
    <font>
      <sz val="11"/>
      <color theme="1"/>
      <name val="Calibri"/>
      <family val="2"/>
      <scheme val="minor"/>
    </font>
    <font>
      <sz val="11"/>
      <color theme="1"/>
      <name val="Times New Roman"/>
      <family val="2"/>
    </font>
    <font>
      <sz val="11"/>
      <color theme="1"/>
      <name val="Times New Roman"/>
      <family val="2"/>
    </font>
    <font>
      <sz val="11"/>
      <color theme="1"/>
      <name val="Times New Roman"/>
      <family val="2"/>
    </font>
    <font>
      <sz val="11"/>
      <color theme="1"/>
      <name val="Times New Roman"/>
      <family val="2"/>
    </font>
    <font>
      <sz val="11"/>
      <color theme="1"/>
      <name val="Calibri"/>
      <family val="2"/>
      <scheme val="minor"/>
    </font>
    <font>
      <sz val="11"/>
      <color theme="1"/>
      <name val="Times New Roman"/>
      <family val="2"/>
    </font>
    <font>
      <sz val="10"/>
      <color theme="1"/>
      <name val="Calibri"/>
      <family val="2"/>
    </font>
    <font>
      <sz val="8"/>
      <name val="Arial"/>
      <family val="2"/>
    </font>
    <font>
      <sz val="10"/>
      <name val="Arial"/>
      <family val="2"/>
    </font>
    <font>
      <b/>
      <sz val="8"/>
      <name val="Arial"/>
      <family val="2"/>
    </font>
    <font>
      <sz val="10"/>
      <name val="Times New Roman"/>
      <family val="1"/>
    </font>
    <font>
      <sz val="10"/>
      <color theme="1"/>
      <name val="Cambria"/>
      <family val="2"/>
    </font>
    <font>
      <sz val="10"/>
      <name val="Helv"/>
      <charset val="178"/>
    </font>
    <font>
      <sz val="12"/>
      <name val="Times New Roman"/>
      <family val="1"/>
    </font>
    <font>
      <sz val="11"/>
      <name val="Times New Roman"/>
      <family val="1"/>
    </font>
    <font>
      <b/>
      <sz val="14"/>
      <color theme="0"/>
      <name val="Times New Roman"/>
      <family val="1"/>
    </font>
    <font>
      <b/>
      <sz val="12"/>
      <color theme="0"/>
      <name val="Times New Roman"/>
      <family val="1"/>
    </font>
    <font>
      <b/>
      <sz val="11"/>
      <color rgb="FFB34645"/>
      <name val="Times New Roman"/>
      <family val="1"/>
    </font>
    <font>
      <b/>
      <sz val="16"/>
      <color theme="0"/>
      <name val="Times New Roman"/>
      <family val="1"/>
    </font>
    <font>
      <sz val="11"/>
      <color theme="1"/>
      <name val="Times New Roman"/>
      <family val="1"/>
    </font>
    <font>
      <sz val="12"/>
      <color theme="1"/>
      <name val="Times New Roman"/>
      <family val="1"/>
    </font>
    <font>
      <b/>
      <sz val="11"/>
      <color theme="1"/>
      <name val="Times New Roman"/>
      <family val="1"/>
    </font>
    <font>
      <b/>
      <sz val="12"/>
      <color rgb="FFB34645"/>
      <name val="Times New Roman"/>
      <family val="1"/>
    </font>
    <font>
      <sz val="12"/>
      <color theme="0"/>
      <name val="Times New Roman"/>
      <family val="1"/>
    </font>
    <font>
      <sz val="10"/>
      <color rgb="FFFF0000"/>
      <name val="Arial"/>
      <family val="2"/>
    </font>
    <font>
      <b/>
      <sz val="10"/>
      <color rgb="FFFF0000"/>
      <name val="Arial"/>
      <family val="2"/>
    </font>
    <font>
      <sz val="11"/>
      <color rgb="FFFF0000"/>
      <name val="Times New Roman"/>
      <family val="1"/>
    </font>
    <font>
      <b/>
      <sz val="11"/>
      <name val="Times New Roman"/>
      <family val="1"/>
    </font>
    <font>
      <b/>
      <sz val="18"/>
      <color theme="0"/>
      <name val="Times New Roman"/>
      <family val="1"/>
    </font>
    <font>
      <b/>
      <sz val="10"/>
      <color rgb="FFB34645"/>
      <name val="Times New Roman"/>
      <family val="1"/>
    </font>
    <font>
      <b/>
      <sz val="15"/>
      <color theme="0"/>
      <name val="Times New Roman"/>
      <family val="1"/>
    </font>
    <font>
      <sz val="10"/>
      <color theme="1"/>
      <name val="Times New Roman"/>
      <family val="1"/>
    </font>
    <font>
      <sz val="11"/>
      <name val="Calibri"/>
      <family val="2"/>
    </font>
    <font>
      <b/>
      <sz val="10"/>
      <name val="Times New Roman"/>
      <family val="1"/>
    </font>
    <font>
      <b/>
      <sz val="10.5"/>
      <color rgb="FFB34645"/>
      <name val="Times New Roman"/>
      <family val="1"/>
    </font>
    <font>
      <sz val="11"/>
      <name val="Arial"/>
      <family val="2"/>
    </font>
    <font>
      <sz val="10.5"/>
      <color theme="1"/>
      <name val="Times New Roman"/>
      <family val="1"/>
    </font>
    <font>
      <b/>
      <sz val="17"/>
      <color theme="0"/>
      <name val="Times New Roman"/>
      <family val="1"/>
    </font>
    <font>
      <b/>
      <sz val="10"/>
      <name val="Arial"/>
      <family val="2"/>
    </font>
    <font>
      <sz val="13.5"/>
      <name val="Times New Roman"/>
      <family val="1"/>
    </font>
    <font>
      <sz val="12"/>
      <name val="Arial"/>
      <family val="2"/>
    </font>
    <font>
      <b/>
      <sz val="10.5"/>
      <name val="Arial"/>
      <family val="2"/>
    </font>
    <font>
      <sz val="11.5"/>
      <name val="Times New Roman"/>
      <family val="1"/>
    </font>
    <font>
      <sz val="11.5"/>
      <color theme="1"/>
      <name val="Times New Roman"/>
      <family val="1"/>
    </font>
    <font>
      <sz val="11"/>
      <name val="Times New Roman"/>
      <family val="2"/>
    </font>
    <font>
      <sz val="11"/>
      <color indexed="8"/>
      <name val="Calibri"/>
      <family val="2"/>
    </font>
    <font>
      <b/>
      <sz val="11"/>
      <color rgb="FFFF0000"/>
      <name val="Arial"/>
      <family val="2"/>
    </font>
    <font>
      <b/>
      <sz val="13"/>
      <color theme="0"/>
      <name val="Times New Roman"/>
      <family val="1"/>
    </font>
    <font>
      <b/>
      <sz val="20"/>
      <color theme="0"/>
      <name val="Times New Roman"/>
      <family val="1"/>
    </font>
    <font>
      <b/>
      <sz val="11"/>
      <color rgb="FFBD0729"/>
      <name val="Times New Roman"/>
      <family val="1"/>
    </font>
    <font>
      <sz val="10"/>
      <color theme="1"/>
      <name val="Times New Roman"/>
      <family val="2"/>
    </font>
    <font>
      <b/>
      <sz val="10.5"/>
      <color theme="1"/>
      <name val="Times New Roman"/>
      <family val="1"/>
    </font>
    <font>
      <b/>
      <sz val="11"/>
      <color theme="1"/>
      <name val="Times New Roman"/>
      <family val="2"/>
    </font>
    <font>
      <b/>
      <sz val="10"/>
      <color theme="1"/>
      <name val="Times New Roman"/>
      <family val="2"/>
    </font>
    <font>
      <b/>
      <sz val="10"/>
      <color theme="1"/>
      <name val="Times New Roman"/>
      <family val="1"/>
    </font>
    <font>
      <b/>
      <sz val="11"/>
      <color theme="1"/>
      <name val="Calibri"/>
      <family val="2"/>
      <scheme val="minor"/>
    </font>
    <font>
      <b/>
      <sz val="18"/>
      <color theme="1"/>
      <name val="Times New Roman"/>
      <family val="1"/>
    </font>
    <font>
      <sz val="14"/>
      <name val="Times New Roman"/>
      <family val="1"/>
    </font>
    <font>
      <b/>
      <sz val="18"/>
      <name val="Times New Roman"/>
      <family val="1"/>
    </font>
    <font>
      <sz val="16"/>
      <name val="Times New Roman"/>
      <family val="1"/>
    </font>
    <font>
      <sz val="10"/>
      <name val="Arial"/>
      <family val="1"/>
    </font>
    <font>
      <sz val="16"/>
      <name val="Arial"/>
      <family val="2"/>
    </font>
    <font>
      <sz val="14"/>
      <color rgb="FFC00000"/>
      <name val="Times New Roman"/>
      <family val="1"/>
    </font>
    <font>
      <b/>
      <sz val="18"/>
      <color rgb="FFC00000"/>
      <name val="Times New Roman"/>
      <family val="1"/>
    </font>
    <font>
      <sz val="13"/>
      <name val="Times New Roman"/>
      <family val="1"/>
    </font>
    <font>
      <sz val="13"/>
      <color rgb="FFC00000"/>
      <name val="Times New Roman"/>
      <family val="1"/>
    </font>
    <font>
      <u/>
      <sz val="10"/>
      <color theme="10"/>
      <name val="Arial"/>
      <family val="2"/>
    </font>
    <font>
      <b/>
      <sz val="14"/>
      <name val="Times New Roman"/>
      <family val="1"/>
    </font>
    <font>
      <b/>
      <i/>
      <sz val="11"/>
      <color theme="1"/>
      <name val="Times New Roman"/>
      <family val="1"/>
    </font>
    <font>
      <b/>
      <i/>
      <u/>
      <sz val="11"/>
      <color rgb="FF33CC33"/>
      <name val="Times New Roman"/>
      <family val="1"/>
    </font>
    <font>
      <b/>
      <i/>
      <sz val="11"/>
      <name val="Times New Roman"/>
      <family val="1"/>
    </font>
    <font>
      <b/>
      <i/>
      <sz val="11"/>
      <color theme="0" tint="-0.499984740745262"/>
      <name val="Times New Roman"/>
      <family val="1"/>
    </font>
    <font>
      <b/>
      <i/>
      <u/>
      <sz val="11"/>
      <color theme="0" tint="-0.499984740745262"/>
      <name val="Times New Roman"/>
      <family val="1"/>
    </font>
    <font>
      <b/>
      <i/>
      <u/>
      <sz val="11"/>
      <name val="Times New Roman"/>
      <family val="1"/>
    </font>
    <font>
      <b/>
      <sz val="10"/>
      <color rgb="FFB34645"/>
      <name val="Arial"/>
      <family val="2"/>
    </font>
    <font>
      <b/>
      <sz val="11"/>
      <color rgb="FFB34645"/>
      <name val="Arial"/>
      <family val="2"/>
    </font>
    <font>
      <b/>
      <sz val="12"/>
      <color rgb="FFB34645"/>
      <name val="Arial"/>
      <family val="2"/>
    </font>
    <font>
      <b/>
      <sz val="20"/>
      <name val="Times New Roman"/>
      <family val="1"/>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s>
  <borders count="34">
    <border>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14996795556505021"/>
      </right>
      <top/>
      <bottom/>
      <diagonal/>
    </border>
    <border>
      <left/>
      <right/>
      <top style="hair">
        <color theme="1"/>
      </top>
      <bottom style="hair">
        <color theme="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hair">
        <color theme="1"/>
      </bottom>
      <diagonal/>
    </border>
    <border>
      <left/>
      <right/>
      <top style="hair">
        <color theme="1"/>
      </top>
      <bottom/>
      <diagonal/>
    </border>
    <border>
      <left/>
      <right/>
      <top style="hair">
        <color theme="1"/>
      </top>
      <bottom style="thin">
        <color indexed="64"/>
      </bottom>
      <diagonal/>
    </border>
    <border>
      <left/>
      <right/>
      <top style="thin">
        <color indexed="64"/>
      </top>
      <bottom style="hair">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8">
    <xf numFmtId="0" fontId="0" fillId="0" borderId="0"/>
    <xf numFmtId="0" fontId="8" fillId="0" borderId="0"/>
    <xf numFmtId="0" fontId="10" fillId="0" borderId="0"/>
    <xf numFmtId="0" fontId="10" fillId="0" borderId="0"/>
    <xf numFmtId="0" fontId="12" fillId="0" borderId="0"/>
    <xf numFmtId="0" fontId="13" fillId="0" borderId="0"/>
    <xf numFmtId="0" fontId="12" fillId="0" borderId="0"/>
    <xf numFmtId="165" fontId="14" fillId="0" borderId="0"/>
    <xf numFmtId="0" fontId="7" fillId="0" borderId="0"/>
    <xf numFmtId="0" fontId="6" fillId="0" borderId="0"/>
    <xf numFmtId="0" fontId="5" fillId="0" borderId="0"/>
    <xf numFmtId="0" fontId="4" fillId="0" borderId="0"/>
    <xf numFmtId="0" fontId="4" fillId="0" borderId="0"/>
    <xf numFmtId="0" fontId="34" fillId="0" borderId="0"/>
    <xf numFmtId="0" fontId="47" fillId="0" borderId="0" applyFill="0" applyProtection="0"/>
    <xf numFmtId="0" fontId="2" fillId="0" borderId="0"/>
    <xf numFmtId="0" fontId="1" fillId="0" borderId="0"/>
    <xf numFmtId="0" fontId="68" fillId="0" borderId="0" applyNumberFormat="0" applyFill="0" applyBorder="0" applyAlignment="0" applyProtection="0"/>
  </cellStyleXfs>
  <cellXfs count="496">
    <xf numFmtId="0" fontId="0" fillId="0" borderId="0" xfId="0"/>
    <xf numFmtId="0" fontId="9" fillId="0" borderId="0" xfId="2" applyFont="1" applyAlignment="1" applyProtection="1">
      <alignment vertical="top"/>
      <protection locked="0"/>
    </xf>
    <xf numFmtId="164" fontId="11" fillId="0" borderId="0" xfId="2" applyNumberFormat="1" applyFont="1" applyAlignment="1" applyProtection="1">
      <alignment horizontal="right"/>
      <protection locked="0"/>
    </xf>
    <xf numFmtId="164" fontId="11" fillId="0" borderId="0" xfId="2" applyNumberFormat="1" applyFont="1" applyAlignment="1" applyProtection="1">
      <alignment horizontal="left" indent="1"/>
      <protection locked="0"/>
    </xf>
    <xf numFmtId="164" fontId="11" fillId="0" borderId="0" xfId="2" applyNumberFormat="1" applyFont="1" applyAlignment="1" applyProtection="1">
      <alignment horizontal="right" vertical="center"/>
      <protection locked="0"/>
    </xf>
    <xf numFmtId="0" fontId="0" fillId="0" borderId="0" xfId="0" applyAlignment="1">
      <alignment horizontal="center" vertical="center"/>
    </xf>
    <xf numFmtId="0" fontId="15" fillId="0" borderId="0" xfId="0" applyFont="1" applyAlignment="1">
      <alignment horizontal="center" vertical="center"/>
    </xf>
    <xf numFmtId="0" fontId="7" fillId="0" borderId="0" xfId="8"/>
    <xf numFmtId="0" fontId="15" fillId="2" borderId="0" xfId="0" applyFont="1" applyFill="1" applyAlignment="1">
      <alignment horizontal="center" vertical="center"/>
    </xf>
    <xf numFmtId="0" fontId="15" fillId="4" borderId="0" xfId="0" applyFont="1" applyFill="1" applyAlignment="1">
      <alignment horizontal="center" vertical="center"/>
    </xf>
    <xf numFmtId="0" fontId="6" fillId="0" borderId="0" xfId="9"/>
    <xf numFmtId="164" fontId="6" fillId="0" borderId="0" xfId="9" applyNumberFormat="1"/>
    <xf numFmtId="0" fontId="21" fillId="0" borderId="0" xfId="9" applyFont="1"/>
    <xf numFmtId="0" fontId="21" fillId="2" borderId="0" xfId="9" applyFont="1" applyFill="1" applyAlignment="1">
      <alignment horizontal="center" vertical="center"/>
    </xf>
    <xf numFmtId="164" fontId="21" fillId="2" borderId="0" xfId="9" applyNumberFormat="1" applyFont="1" applyFill="1" applyAlignment="1">
      <alignment horizontal="center" vertical="center"/>
    </xf>
    <xf numFmtId="0" fontId="21" fillId="4" borderId="0" xfId="9" applyFont="1" applyFill="1" applyAlignment="1">
      <alignment horizontal="center" vertical="center"/>
    </xf>
    <xf numFmtId="164" fontId="21" fillId="4" borderId="0" xfId="9" applyNumberFormat="1" applyFont="1" applyFill="1" applyAlignment="1">
      <alignment horizontal="center" vertical="center"/>
    </xf>
    <xf numFmtId="0" fontId="22" fillId="4" borderId="0" xfId="8" applyFont="1" applyFill="1" applyAlignment="1">
      <alignment horizontal="center" vertical="center"/>
    </xf>
    <xf numFmtId="164" fontId="0" fillId="0" borderId="0" xfId="0" applyNumberFormat="1"/>
    <xf numFmtId="0" fontId="10" fillId="0" borderId="0" xfId="0" applyFont="1"/>
    <xf numFmtId="2" fontId="27" fillId="0" borderId="0" xfId="0" applyNumberFormat="1" applyFont="1"/>
    <xf numFmtId="164" fontId="26" fillId="0" borderId="0" xfId="0" applyNumberFormat="1" applyFont="1"/>
    <xf numFmtId="164" fontId="28" fillId="0" borderId="0" xfId="0" applyNumberFormat="1" applyFont="1" applyAlignment="1">
      <alignment horizontal="center" vertical="center"/>
    </xf>
    <xf numFmtId="164" fontId="16" fillId="2" borderId="0" xfId="2" applyNumberFormat="1" applyFont="1" applyFill="1" applyBorder="1" applyAlignment="1" applyProtection="1">
      <alignment horizontal="center" vertical="center"/>
      <protection locked="0"/>
    </xf>
    <xf numFmtId="0" fontId="16"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4" borderId="0" xfId="0" applyFont="1" applyFill="1" applyBorder="1" applyAlignment="1">
      <alignment horizontal="center" vertical="center"/>
    </xf>
    <xf numFmtId="164" fontId="16" fillId="4" borderId="0" xfId="2" applyNumberFormat="1" applyFont="1" applyFill="1" applyBorder="1" applyAlignment="1" applyProtection="1">
      <alignment horizontal="center" vertical="center"/>
      <protection locked="0"/>
    </xf>
    <xf numFmtId="0" fontId="15" fillId="4" borderId="0" xfId="0" applyFont="1" applyFill="1" applyBorder="1" applyAlignment="1">
      <alignment horizontal="center" vertical="center"/>
    </xf>
    <xf numFmtId="0" fontId="0" fillId="2" borderId="0" xfId="0" applyFill="1"/>
    <xf numFmtId="164" fontId="16" fillId="2" borderId="0" xfId="2" applyNumberFormat="1" applyFont="1" applyFill="1" applyBorder="1" applyAlignment="1" applyProtection="1">
      <alignment horizontal="left" vertical="center"/>
      <protection locked="0"/>
    </xf>
    <xf numFmtId="164" fontId="16" fillId="4" borderId="0" xfId="2" applyNumberFormat="1" applyFont="1" applyFill="1" applyBorder="1" applyAlignment="1" applyProtection="1">
      <alignment horizontal="left" vertical="center"/>
      <protection locked="0"/>
    </xf>
    <xf numFmtId="0" fontId="15" fillId="2" borderId="0" xfId="0" applyFont="1" applyFill="1" applyBorder="1" applyAlignment="1">
      <alignment horizontal="right" vertical="center"/>
    </xf>
    <xf numFmtId="0" fontId="15" fillId="4" borderId="0" xfId="0" applyFont="1" applyFill="1" applyBorder="1" applyAlignment="1">
      <alignment horizontal="right" vertical="center"/>
    </xf>
    <xf numFmtId="0" fontId="5" fillId="0" borderId="0" xfId="10"/>
    <xf numFmtId="164" fontId="15" fillId="2" borderId="0" xfId="2" applyNumberFormat="1" applyFont="1" applyFill="1" applyBorder="1" applyAlignment="1" applyProtection="1">
      <alignment horizontal="center" vertical="center"/>
      <protection locked="0"/>
    </xf>
    <xf numFmtId="0" fontId="22" fillId="2" borderId="0" xfId="8" applyFont="1" applyFill="1" applyBorder="1"/>
    <xf numFmtId="164" fontId="15" fillId="2" borderId="0" xfId="2" applyNumberFormat="1" applyFont="1" applyFill="1" applyBorder="1" applyAlignment="1" applyProtection="1">
      <alignment horizontal="left" vertical="top"/>
      <protection locked="0"/>
    </xf>
    <xf numFmtId="0" fontId="22" fillId="2" borderId="0" xfId="8" applyFont="1" applyFill="1" applyBorder="1" applyAlignment="1">
      <alignment vertical="top"/>
    </xf>
    <xf numFmtId="164" fontId="15" fillId="4" borderId="0" xfId="2" applyNumberFormat="1" applyFont="1" applyFill="1" applyBorder="1" applyAlignment="1" applyProtection="1">
      <alignment horizontal="left" vertical="top"/>
      <protection locked="0"/>
    </xf>
    <xf numFmtId="164" fontId="16" fillId="2" borderId="0" xfId="4" applyNumberFormat="1" applyFont="1" applyFill="1" applyBorder="1" applyAlignment="1">
      <alignment horizontal="center" vertical="center"/>
    </xf>
    <xf numFmtId="164" fontId="16" fillId="4" borderId="0" xfId="4" applyNumberFormat="1" applyFont="1" applyFill="1" applyBorder="1" applyAlignment="1">
      <alignment horizontal="center" vertical="center"/>
    </xf>
    <xf numFmtId="0" fontId="0" fillId="0" borderId="0" xfId="0" applyAlignment="1">
      <alignment vertical="center"/>
    </xf>
    <xf numFmtId="0" fontId="33" fillId="0" borderId="0" xfId="8" applyFont="1"/>
    <xf numFmtId="0" fontId="33" fillId="0" borderId="0" xfId="9" applyFont="1"/>
    <xf numFmtId="0" fontId="19" fillId="4" borderId="0" xfId="0" applyFont="1" applyFill="1" applyBorder="1" applyAlignment="1">
      <alignment horizontal="center" wrapText="1" readingOrder="2"/>
    </xf>
    <xf numFmtId="167" fontId="16" fillId="2" borderId="0" xfId="0" applyNumberFormat="1" applyFont="1" applyFill="1" applyBorder="1" applyAlignment="1">
      <alignment horizontal="center" vertical="center"/>
    </xf>
    <xf numFmtId="167" fontId="16" fillId="4" borderId="0" xfId="0" applyNumberFormat="1" applyFont="1" applyFill="1" applyBorder="1" applyAlignment="1">
      <alignment horizontal="center" vertical="center"/>
    </xf>
    <xf numFmtId="167" fontId="16" fillId="2" borderId="0" xfId="2" applyNumberFormat="1" applyFont="1" applyFill="1" applyBorder="1" applyAlignment="1" applyProtection="1">
      <alignment horizontal="center" vertical="center"/>
      <protection locked="0"/>
    </xf>
    <xf numFmtId="167" fontId="16" fillId="4" borderId="0" xfId="2" applyNumberFormat="1" applyFont="1" applyFill="1" applyBorder="1" applyAlignment="1" applyProtection="1">
      <alignment horizontal="center" vertical="center"/>
      <protection locked="0"/>
    </xf>
    <xf numFmtId="0" fontId="10" fillId="0" borderId="0" xfId="0" applyFont="1" applyAlignment="1">
      <alignment horizontal="center" vertical="center" wrapText="1"/>
    </xf>
    <xf numFmtId="0" fontId="36" fillId="4" borderId="0" xfId="0" applyFont="1" applyFill="1" applyAlignment="1">
      <alignment horizontal="center" vertical="center" wrapText="1" readingOrder="2"/>
    </xf>
    <xf numFmtId="0" fontId="36" fillId="4" borderId="0" xfId="0" applyFont="1" applyFill="1" applyAlignment="1">
      <alignment horizontal="center" vertical="center"/>
    </xf>
    <xf numFmtId="0" fontId="36" fillId="4" borderId="0" xfId="0" applyFont="1" applyFill="1" applyAlignment="1">
      <alignment horizontal="center" vertical="center" wrapText="1"/>
    </xf>
    <xf numFmtId="0" fontId="6" fillId="2" borderId="0" xfId="9" applyFill="1"/>
    <xf numFmtId="168" fontId="21" fillId="2" borderId="0" xfId="9" applyNumberFormat="1" applyFont="1" applyFill="1" applyAlignment="1">
      <alignment horizontal="center" vertical="center"/>
    </xf>
    <xf numFmtId="168" fontId="21" fillId="4" borderId="0" xfId="9" applyNumberFormat="1" applyFont="1" applyFill="1" applyAlignment="1">
      <alignment horizontal="center" vertical="center"/>
    </xf>
    <xf numFmtId="167" fontId="15" fillId="2" borderId="0" xfId="2" applyNumberFormat="1" applyFont="1" applyFill="1" applyBorder="1" applyAlignment="1" applyProtection="1">
      <alignment horizontal="center" vertical="center"/>
      <protection locked="0"/>
    </xf>
    <xf numFmtId="164" fontId="16" fillId="2" borderId="0" xfId="2" applyNumberFormat="1" applyFont="1" applyFill="1" applyBorder="1" applyAlignment="1" applyProtection="1">
      <alignment horizontal="left"/>
      <protection locked="0"/>
    </xf>
    <xf numFmtId="164" fontId="16" fillId="4" borderId="0" xfId="2" applyNumberFormat="1" applyFont="1" applyFill="1" applyBorder="1" applyAlignment="1" applyProtection="1">
      <alignment horizontal="left"/>
      <protection locked="0"/>
    </xf>
    <xf numFmtId="164" fontId="16" fillId="2" borderId="0" xfId="2" applyNumberFormat="1" applyFont="1" applyFill="1" applyBorder="1" applyAlignment="1" applyProtection="1">
      <alignment vertical="top"/>
      <protection locked="0"/>
    </xf>
    <xf numFmtId="0" fontId="21" fillId="4" borderId="0" xfId="8" applyFont="1" applyFill="1" applyBorder="1" applyAlignment="1">
      <alignment horizontal="left"/>
    </xf>
    <xf numFmtId="167" fontId="16" fillId="2" borderId="0" xfId="2" applyNumberFormat="1" applyFont="1" applyFill="1" applyBorder="1" applyAlignment="1" applyProtection="1">
      <alignment horizontal="center" vertical="center"/>
    </xf>
    <xf numFmtId="167" fontId="16" fillId="2" borderId="0" xfId="0" applyNumberFormat="1" applyFont="1" applyFill="1" applyBorder="1" applyAlignment="1">
      <alignment horizontal="center"/>
    </xf>
    <xf numFmtId="167" fontId="16" fillId="4" borderId="0" xfId="2" applyNumberFormat="1" applyFont="1" applyFill="1" applyBorder="1" applyAlignment="1" applyProtection="1">
      <alignment horizontal="center" vertical="center"/>
    </xf>
    <xf numFmtId="167" fontId="16" fillId="4" borderId="0" xfId="0" applyNumberFormat="1" applyFont="1" applyFill="1" applyBorder="1" applyAlignment="1">
      <alignment horizontal="center"/>
    </xf>
    <xf numFmtId="167" fontId="0" fillId="0" borderId="0" xfId="0" applyNumberFormat="1"/>
    <xf numFmtId="167"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1" fontId="0" fillId="0" borderId="0" xfId="0" applyNumberFormat="1"/>
    <xf numFmtId="0" fontId="19" fillId="4" borderId="0" xfId="0" applyFont="1" applyFill="1" applyBorder="1" applyAlignment="1">
      <alignment horizontal="center" vertical="center" wrapText="1" readingOrder="2"/>
    </xf>
    <xf numFmtId="0" fontId="16" fillId="2" borderId="0" xfId="0" applyFont="1" applyFill="1" applyBorder="1" applyAlignment="1">
      <alignment horizontal="left" vertical="center"/>
    </xf>
    <xf numFmtId="0" fontId="16" fillId="4" borderId="0" xfId="0" applyFont="1" applyFill="1" applyBorder="1" applyAlignment="1">
      <alignment horizontal="left" vertical="center"/>
    </xf>
    <xf numFmtId="2" fontId="16" fillId="2" borderId="0" xfId="0" applyNumberFormat="1" applyFont="1" applyFill="1" applyBorder="1" applyAlignment="1">
      <alignment horizontal="left" vertical="center"/>
    </xf>
    <xf numFmtId="164" fontId="16" fillId="2" borderId="0" xfId="0" applyNumberFormat="1" applyFont="1" applyFill="1" applyBorder="1" applyAlignment="1">
      <alignment horizontal="center" vertical="center"/>
    </xf>
    <xf numFmtId="164" fontId="29" fillId="2" borderId="0" xfId="0" applyNumberFormat="1" applyFont="1" applyFill="1" applyBorder="1" applyAlignment="1">
      <alignment horizontal="center" vertical="center"/>
    </xf>
    <xf numFmtId="2" fontId="16" fillId="4" borderId="0" xfId="0" applyNumberFormat="1" applyFont="1" applyFill="1" applyBorder="1" applyAlignment="1">
      <alignment horizontal="left" vertical="center"/>
    </xf>
    <xf numFmtId="164" fontId="16" fillId="4" borderId="0" xfId="0" applyNumberFormat="1" applyFont="1" applyFill="1" applyBorder="1" applyAlignment="1">
      <alignment horizontal="center" vertical="center"/>
    </xf>
    <xf numFmtId="164" fontId="29" fillId="4" borderId="0" xfId="0" applyNumberFormat="1" applyFont="1" applyFill="1" applyBorder="1" applyAlignment="1">
      <alignment horizontal="center" vertical="center"/>
    </xf>
    <xf numFmtId="164" fontId="18" fillId="3" borderId="10" xfId="0" applyNumberFormat="1" applyFont="1" applyFill="1" applyBorder="1" applyAlignment="1">
      <alignment horizontal="center" vertical="center"/>
    </xf>
    <xf numFmtId="0" fontId="36" fillId="4" borderId="0" xfId="0" applyFont="1" applyFill="1" applyBorder="1" applyAlignment="1">
      <alignment horizontal="center" vertical="center" wrapText="1" readingOrder="2"/>
    </xf>
    <xf numFmtId="0" fontId="36" fillId="4" borderId="0" xfId="0" applyFont="1" applyFill="1" applyBorder="1" applyAlignment="1">
      <alignment horizontal="center" vertical="center"/>
    </xf>
    <xf numFmtId="0" fontId="36" fillId="4" borderId="0"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36" fillId="4" borderId="0" xfId="0" applyFont="1" applyFill="1" applyBorder="1" applyAlignment="1">
      <alignment vertical="center" wrapText="1"/>
    </xf>
    <xf numFmtId="2" fontId="15" fillId="2" borderId="0" xfId="0" applyNumberFormat="1" applyFont="1" applyFill="1" applyBorder="1" applyAlignment="1">
      <alignment horizontal="center" vertical="center"/>
    </xf>
    <xf numFmtId="167" fontId="5" fillId="2" borderId="0" xfId="10" applyNumberFormat="1" applyFill="1" applyBorder="1" applyAlignment="1">
      <alignment horizontal="center" vertical="center"/>
    </xf>
    <xf numFmtId="164" fontId="3" fillId="2" borderId="0" xfId="10" applyNumberFormat="1" applyFont="1" applyFill="1" applyBorder="1" applyAlignment="1">
      <alignment horizontal="center" vertical="center"/>
    </xf>
    <xf numFmtId="2" fontId="15" fillId="4" borderId="0" xfId="0" applyNumberFormat="1" applyFont="1" applyFill="1" applyBorder="1" applyAlignment="1">
      <alignment horizontal="center" vertical="center"/>
    </xf>
    <xf numFmtId="167" fontId="5" fillId="4" borderId="0" xfId="10" applyNumberFormat="1" applyFill="1" applyBorder="1" applyAlignment="1">
      <alignment horizontal="center" vertical="center"/>
    </xf>
    <xf numFmtId="164" fontId="3" fillId="4" borderId="0" xfId="10" applyNumberFormat="1" applyFont="1" applyFill="1" applyBorder="1" applyAlignment="1">
      <alignment horizontal="center" vertical="center"/>
    </xf>
    <xf numFmtId="167" fontId="16" fillId="2" borderId="10" xfId="0" applyNumberFormat="1" applyFont="1" applyFill="1" applyBorder="1" applyAlignment="1">
      <alignment horizontal="center" vertical="center"/>
    </xf>
    <xf numFmtId="168" fontId="5" fillId="2" borderId="0" xfId="10" applyNumberFormat="1" applyFill="1" applyBorder="1" applyAlignment="1">
      <alignment horizontal="center" vertical="center"/>
    </xf>
    <xf numFmtId="168" fontId="5" fillId="4" borderId="0" xfId="10" applyNumberFormat="1" applyFill="1" applyBorder="1" applyAlignment="1">
      <alignment horizontal="center" vertical="center"/>
    </xf>
    <xf numFmtId="168" fontId="16" fillId="4" borderId="0" xfId="0" applyNumberFormat="1" applyFont="1" applyFill="1" applyBorder="1" applyAlignment="1">
      <alignment horizontal="center" vertical="center"/>
    </xf>
    <xf numFmtId="164" fontId="21" fillId="2" borderId="0" xfId="9" applyNumberFormat="1" applyFont="1" applyFill="1" applyBorder="1" applyAlignment="1">
      <alignment horizontal="center" vertical="center"/>
    </xf>
    <xf numFmtId="164" fontId="21" fillId="4" borderId="0" xfId="9" applyNumberFormat="1" applyFont="1" applyFill="1" applyBorder="1" applyAlignment="1">
      <alignment horizontal="center" vertical="center"/>
    </xf>
    <xf numFmtId="0" fontId="16" fillId="2" borderId="0" xfId="0" applyFont="1" applyFill="1" applyBorder="1"/>
    <xf numFmtId="0" fontId="16" fillId="2" borderId="0" xfId="0" applyFont="1" applyFill="1" applyBorder="1" applyAlignment="1">
      <alignment horizontal="right" vertical="center"/>
    </xf>
    <xf numFmtId="0" fontId="16" fillId="4" borderId="0" xfId="0" applyFont="1" applyFill="1" applyBorder="1"/>
    <xf numFmtId="0" fontId="16" fillId="4" borderId="0" xfId="0" applyFont="1" applyFill="1" applyBorder="1" applyAlignment="1">
      <alignment horizontal="right" vertical="center"/>
    </xf>
    <xf numFmtId="0" fontId="16" fillId="2" borderId="9" xfId="0" applyFont="1" applyFill="1" applyBorder="1" applyAlignment="1">
      <alignment horizontal="center" vertical="center"/>
    </xf>
    <xf numFmtId="0" fontId="21" fillId="4" borderId="0" xfId="8" applyFont="1" applyFill="1" applyBorder="1" applyAlignment="1">
      <alignment horizontal="left" vertical="center"/>
    </xf>
    <xf numFmtId="0" fontId="15" fillId="2" borderId="7" xfId="0" applyFont="1" applyFill="1" applyBorder="1" applyAlignment="1">
      <alignment horizontal="center" vertical="center"/>
    </xf>
    <xf numFmtId="0" fontId="15" fillId="2" borderId="0" xfId="0" applyFont="1" applyFill="1" applyBorder="1" applyAlignment="1">
      <alignment horizontal="left" vertical="center"/>
    </xf>
    <xf numFmtId="167" fontId="15" fillId="2" borderId="0"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36" fillId="4" borderId="0" xfId="0" applyFont="1" applyFill="1" applyBorder="1" applyAlignment="1">
      <alignment horizontal="center" wrapText="1" readingOrder="2"/>
    </xf>
    <xf numFmtId="0" fontId="16" fillId="2" borderId="0" xfId="0" applyFont="1" applyFill="1" applyBorder="1" applyAlignment="1">
      <alignment vertical="center"/>
    </xf>
    <xf numFmtId="0" fontId="16" fillId="4" borderId="0" xfId="0" applyFont="1" applyFill="1" applyBorder="1" applyAlignment="1">
      <alignment vertical="center"/>
    </xf>
    <xf numFmtId="0" fontId="16" fillId="2" borderId="10" xfId="0" applyFont="1" applyFill="1" applyBorder="1" applyAlignment="1">
      <alignment vertical="center"/>
    </xf>
    <xf numFmtId="0" fontId="16" fillId="2" borderId="10" xfId="0" applyFont="1" applyFill="1" applyBorder="1" applyAlignment="1">
      <alignment horizontal="right" vertical="center"/>
    </xf>
    <xf numFmtId="168" fontId="15" fillId="2" borderId="0" xfId="2" applyNumberFormat="1" applyFont="1" applyFill="1" applyBorder="1" applyAlignment="1" applyProtection="1">
      <alignment horizontal="center" vertical="center"/>
      <protection locked="0"/>
    </xf>
    <xf numFmtId="168" fontId="15" fillId="4" borderId="0" xfId="2" applyNumberFormat="1" applyFont="1" applyFill="1" applyBorder="1" applyAlignment="1" applyProtection="1">
      <alignment horizontal="center" vertical="center"/>
      <protection locked="0"/>
    </xf>
    <xf numFmtId="164" fontId="15" fillId="2" borderId="0" xfId="2" applyNumberFormat="1" applyFont="1" applyFill="1" applyBorder="1" applyAlignment="1" applyProtection="1">
      <alignment horizontal="left" vertical="center"/>
      <protection locked="0"/>
    </xf>
    <xf numFmtId="168" fontId="15" fillId="2" borderId="0" xfId="0" applyNumberFormat="1" applyFont="1" applyFill="1" applyBorder="1" applyAlignment="1">
      <alignment horizontal="center" vertical="center"/>
    </xf>
    <xf numFmtId="164" fontId="15" fillId="4" borderId="0" xfId="2" applyNumberFormat="1" applyFont="1" applyFill="1" applyBorder="1" applyAlignment="1" applyProtection="1">
      <alignment horizontal="left" vertical="center"/>
      <protection locked="0"/>
    </xf>
    <xf numFmtId="168" fontId="15" fillId="4" borderId="0" xfId="0" applyNumberFormat="1" applyFont="1" applyFill="1" applyBorder="1" applyAlignment="1">
      <alignment horizontal="center" vertical="center"/>
    </xf>
    <xf numFmtId="164" fontId="0" fillId="0" borderId="0" xfId="0" applyNumberFormat="1" applyAlignment="1">
      <alignment vertical="center"/>
    </xf>
    <xf numFmtId="0" fontId="10" fillId="0" borderId="0" xfId="0" applyFont="1" applyAlignment="1">
      <alignment vertical="center"/>
    </xf>
    <xf numFmtId="0" fontId="24"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readingOrder="2"/>
    </xf>
    <xf numFmtId="167" fontId="15" fillId="4" borderId="0" xfId="2" applyNumberFormat="1" applyFont="1" applyFill="1" applyBorder="1" applyAlignment="1" applyProtection="1">
      <alignment horizontal="center" vertical="center"/>
      <protection locked="0"/>
    </xf>
    <xf numFmtId="167" fontId="15" fillId="4" borderId="0" xfId="0" applyNumberFormat="1" applyFont="1" applyFill="1" applyBorder="1" applyAlignment="1">
      <alignment horizontal="center" vertical="center"/>
    </xf>
    <xf numFmtId="167" fontId="18" fillId="3" borderId="10" xfId="2" applyNumberFormat="1" applyFont="1" applyFill="1" applyBorder="1" applyAlignment="1" applyProtection="1">
      <alignment horizontal="center" vertical="center"/>
      <protection locked="0"/>
    </xf>
    <xf numFmtId="0" fontId="37" fillId="0" borderId="0" xfId="0" applyFont="1" applyAlignment="1">
      <alignment vertical="center"/>
    </xf>
    <xf numFmtId="0" fontId="22" fillId="2" borderId="0" xfId="8" applyFont="1" applyFill="1" applyBorder="1" applyAlignment="1">
      <alignment horizontal="left" vertical="center"/>
    </xf>
    <xf numFmtId="1" fontId="12" fillId="2" borderId="7" xfId="0" applyNumberFormat="1" applyFont="1" applyFill="1" applyBorder="1" applyAlignment="1">
      <alignment horizontal="center" vertical="center"/>
    </xf>
    <xf numFmtId="1" fontId="12" fillId="4" borderId="7" xfId="0" applyNumberFormat="1" applyFont="1" applyFill="1" applyBorder="1" applyAlignment="1">
      <alignment horizontal="center" vertical="center"/>
    </xf>
    <xf numFmtId="0" fontId="15" fillId="2" borderId="0" xfId="0" applyFont="1" applyFill="1" applyBorder="1" applyAlignment="1">
      <alignment vertical="center"/>
    </xf>
    <xf numFmtId="1" fontId="12" fillId="2" borderId="8" xfId="0" applyNumberFormat="1" applyFont="1" applyFill="1" applyBorder="1" applyAlignment="1">
      <alignment horizontal="center" vertical="center"/>
    </xf>
    <xf numFmtId="0" fontId="15" fillId="4" borderId="0" xfId="0" applyFont="1" applyFill="1" applyBorder="1" applyAlignment="1">
      <alignment vertical="center"/>
    </xf>
    <xf numFmtId="1" fontId="12" fillId="4" borderId="8" xfId="0" applyNumberFormat="1" applyFont="1" applyFill="1" applyBorder="1" applyAlignment="1">
      <alignment horizontal="center" vertical="center"/>
    </xf>
    <xf numFmtId="0" fontId="6" fillId="0" borderId="0" xfId="9" applyAlignment="1">
      <alignment vertical="center"/>
    </xf>
    <xf numFmtId="164" fontId="6" fillId="0" borderId="0" xfId="9" applyNumberFormat="1" applyAlignment="1">
      <alignment vertical="center"/>
    </xf>
    <xf numFmtId="0" fontId="0" fillId="2" borderId="0" xfId="0" applyFill="1" applyBorder="1"/>
    <xf numFmtId="167" fontId="18" fillId="3" borderId="10" xfId="0" applyNumberFormat="1" applyFont="1" applyFill="1" applyBorder="1" applyAlignment="1">
      <alignment horizontal="center" vertical="center"/>
    </xf>
    <xf numFmtId="167" fontId="12" fillId="2" borderId="0" xfId="0" applyNumberFormat="1" applyFont="1" applyFill="1" applyBorder="1" applyAlignment="1">
      <alignment horizontal="center" vertical="center"/>
    </xf>
    <xf numFmtId="167" fontId="12" fillId="4" borderId="0" xfId="0" applyNumberFormat="1" applyFont="1" applyFill="1" applyBorder="1" applyAlignment="1">
      <alignment horizontal="center" vertical="center"/>
    </xf>
    <xf numFmtId="0" fontId="12" fillId="2" borderId="0" xfId="0" applyFont="1" applyFill="1" applyAlignment="1">
      <alignment horizontal="center" vertical="center" wrapText="1"/>
    </xf>
    <xf numFmtId="168" fontId="0" fillId="0" borderId="0" xfId="0" applyNumberFormat="1"/>
    <xf numFmtId="0" fontId="21" fillId="2" borderId="0" xfId="9" applyFont="1" applyFill="1" applyBorder="1" applyAlignment="1">
      <alignment vertical="center"/>
    </xf>
    <xf numFmtId="0" fontId="21" fillId="4" borderId="0" xfId="9" applyFont="1" applyFill="1" applyBorder="1" applyAlignment="1">
      <alignment vertical="center"/>
    </xf>
    <xf numFmtId="167" fontId="0" fillId="0" borderId="0" xfId="0" applyNumberFormat="1" applyAlignment="1">
      <alignment vertical="center"/>
    </xf>
    <xf numFmtId="0" fontId="0" fillId="0" borderId="0" xfId="0" applyAlignment="1">
      <alignment horizontal="right"/>
    </xf>
    <xf numFmtId="167" fontId="42" fillId="0" borderId="0" xfId="0" applyNumberFormat="1" applyFont="1" applyAlignment="1">
      <alignment horizontal="center" vertical="center"/>
    </xf>
    <xf numFmtId="0" fontId="42" fillId="0" borderId="0" xfId="0" applyFont="1" applyAlignment="1">
      <alignment horizontal="center" vertical="center"/>
    </xf>
    <xf numFmtId="0" fontId="42" fillId="0" borderId="0" xfId="0" applyFont="1"/>
    <xf numFmtId="1" fontId="42" fillId="0" borderId="0" xfId="0" applyNumberFormat="1" applyFont="1" applyAlignment="1">
      <alignment horizontal="center" vertical="center"/>
    </xf>
    <xf numFmtId="164" fontId="42" fillId="0" borderId="0" xfId="0" applyNumberFormat="1" applyFont="1"/>
    <xf numFmtId="164" fontId="42" fillId="0" borderId="0" xfId="0" applyNumberFormat="1" applyFont="1" applyAlignment="1">
      <alignment horizontal="center" vertical="center"/>
    </xf>
    <xf numFmtId="167" fontId="42" fillId="0" borderId="0" xfId="0" applyNumberFormat="1" applyFont="1"/>
    <xf numFmtId="0" fontId="0" fillId="0" borderId="0" xfId="0" applyBorder="1"/>
    <xf numFmtId="0" fontId="0" fillId="2" borderId="0" xfId="0" applyFill="1" applyBorder="1" applyAlignment="1">
      <alignment horizontal="right"/>
    </xf>
    <xf numFmtId="0" fontId="0" fillId="0" borderId="0" xfId="0" applyBorder="1" applyAlignment="1">
      <alignment horizontal="right"/>
    </xf>
    <xf numFmtId="164" fontId="46" fillId="2" borderId="0" xfId="10" applyNumberFormat="1" applyFont="1" applyFill="1" applyBorder="1" applyAlignment="1">
      <alignment horizontal="center" vertical="center"/>
    </xf>
    <xf numFmtId="170" fontId="0" fillId="0" borderId="0" xfId="0" applyNumberFormat="1" applyAlignment="1">
      <alignment horizontal="center" vertical="center"/>
    </xf>
    <xf numFmtId="168" fontId="5" fillId="0" borderId="0" xfId="10" applyNumberFormat="1"/>
    <xf numFmtId="0" fontId="21" fillId="2" borderId="0" xfId="8" applyFont="1" applyFill="1" applyBorder="1" applyAlignment="1">
      <alignment vertical="center"/>
    </xf>
    <xf numFmtId="0" fontId="21" fillId="4" borderId="0" xfId="8" applyFont="1" applyFill="1" applyBorder="1" applyAlignment="1">
      <alignment vertical="center"/>
    </xf>
    <xf numFmtId="0" fontId="16" fillId="2" borderId="0" xfId="0" applyFont="1" applyFill="1" applyBorder="1" applyAlignment="1">
      <alignment horizontal="right"/>
    </xf>
    <xf numFmtId="0" fontId="16" fillId="4" borderId="0" xfId="0" applyFont="1" applyFill="1" applyBorder="1" applyAlignment="1">
      <alignment horizontal="right"/>
    </xf>
    <xf numFmtId="171" fontId="16" fillId="2" borderId="0" xfId="0" applyNumberFormat="1" applyFont="1" applyFill="1" applyBorder="1" applyAlignment="1">
      <alignment horizontal="center" vertical="center"/>
    </xf>
    <xf numFmtId="171" fontId="16" fillId="4" borderId="0" xfId="0" applyNumberFormat="1" applyFont="1" applyFill="1" applyBorder="1" applyAlignment="1">
      <alignment horizontal="center" vertical="center"/>
    </xf>
    <xf numFmtId="171" fontId="16" fillId="2" borderId="10" xfId="0" applyNumberFormat="1" applyFont="1" applyFill="1" applyBorder="1" applyAlignment="1">
      <alignment horizontal="center" vertical="center"/>
    </xf>
    <xf numFmtId="171" fontId="0" fillId="0" borderId="0" xfId="0" applyNumberFormat="1"/>
    <xf numFmtId="0" fontId="19" fillId="4" borderId="0" xfId="0" applyFont="1" applyFill="1" applyBorder="1" applyAlignment="1">
      <alignment vertical="center"/>
    </xf>
    <xf numFmtId="0" fontId="2" fillId="0" borderId="0" xfId="15"/>
    <xf numFmtId="0" fontId="2" fillId="0" borderId="0" xfId="15" applyAlignment="1">
      <alignment vertical="center"/>
    </xf>
    <xf numFmtId="0" fontId="15" fillId="2" borderId="10" xfId="2" applyFont="1" applyFill="1" applyBorder="1" applyAlignment="1">
      <alignment horizontal="right" vertical="center"/>
    </xf>
    <xf numFmtId="164" fontId="21" fillId="2" borderId="10" xfId="15" applyNumberFormat="1" applyFont="1" applyFill="1" applyBorder="1" applyAlignment="1">
      <alignment horizontal="center" vertical="center"/>
    </xf>
    <xf numFmtId="164" fontId="23" fillId="2" borderId="10" xfId="15" applyNumberFormat="1" applyFont="1" applyFill="1" applyBorder="1" applyAlignment="1">
      <alignment horizontal="center" vertical="center"/>
    </xf>
    <xf numFmtId="0" fontId="21" fillId="2" borderId="10" xfId="15" applyFont="1" applyFill="1" applyBorder="1" applyAlignment="1">
      <alignment horizontal="left" vertical="center"/>
    </xf>
    <xf numFmtId="167" fontId="2" fillId="0" borderId="0" xfId="15" applyNumberFormat="1" applyAlignment="1">
      <alignment horizontal="center"/>
    </xf>
    <xf numFmtId="164" fontId="2" fillId="0" borderId="0" xfId="15" applyNumberFormat="1"/>
    <xf numFmtId="167" fontId="2" fillId="0" borderId="0" xfId="15" applyNumberFormat="1" applyAlignment="1">
      <alignment horizontal="center" vertical="center"/>
    </xf>
    <xf numFmtId="164" fontId="2" fillId="0" borderId="0" xfId="15" applyNumberFormat="1" applyAlignment="1">
      <alignment horizontal="center" vertical="center"/>
    </xf>
    <xf numFmtId="0" fontId="16" fillId="2" borderId="10" xfId="2" applyFont="1" applyFill="1" applyBorder="1" applyAlignment="1">
      <alignment horizontal="right" vertical="center"/>
    </xf>
    <xf numFmtId="164" fontId="38" fillId="2" borderId="10" xfId="15" applyNumberFormat="1" applyFont="1" applyFill="1" applyBorder="1" applyAlignment="1">
      <alignment horizontal="center" vertical="center"/>
    </xf>
    <xf numFmtId="0" fontId="38" fillId="2" borderId="10" xfId="15" applyFont="1" applyFill="1" applyBorder="1" applyAlignment="1">
      <alignment horizontal="left" vertical="center"/>
    </xf>
    <xf numFmtId="0" fontId="10" fillId="0" borderId="0" xfId="2"/>
    <xf numFmtId="0" fontId="10" fillId="0" borderId="0" xfId="2" applyAlignment="1">
      <alignment vertical="center"/>
    </xf>
    <xf numFmtId="0" fontId="43" fillId="0" borderId="0" xfId="2" applyFont="1"/>
    <xf numFmtId="0" fontId="48" fillId="0" borderId="0" xfId="0" applyFont="1" applyAlignment="1">
      <alignment horizontal="right" vertical="center" readingOrder="2"/>
    </xf>
    <xf numFmtId="0" fontId="19" fillId="4" borderId="0" xfId="0" applyFont="1" applyFill="1" applyBorder="1" applyAlignment="1">
      <alignment horizontal="center" vertical="center"/>
    </xf>
    <xf numFmtId="0" fontId="40" fillId="0" borderId="0" xfId="2" applyFont="1" applyAlignment="1" applyProtection="1">
      <alignment horizontal="center" vertical="top"/>
      <protection locked="0"/>
    </xf>
    <xf numFmtId="167" fontId="12" fillId="2" borderId="0" xfId="2" applyNumberFormat="1" applyFont="1" applyFill="1" applyBorder="1" applyAlignment="1" applyProtection="1">
      <alignment horizontal="center" vertical="center"/>
      <protection locked="0"/>
    </xf>
    <xf numFmtId="169" fontId="12" fillId="2" borderId="0" xfId="0" applyNumberFormat="1" applyFont="1" applyFill="1" applyBorder="1" applyAlignment="1">
      <alignment horizontal="center" vertical="center"/>
    </xf>
    <xf numFmtId="167" fontId="12" fillId="4" borderId="0" xfId="2" applyNumberFormat="1" applyFont="1" applyFill="1" applyBorder="1" applyAlignment="1" applyProtection="1">
      <alignment horizontal="center" vertical="center"/>
      <protection locked="0"/>
    </xf>
    <xf numFmtId="1" fontId="12" fillId="2" borderId="9" xfId="0" applyNumberFormat="1" applyFont="1" applyFill="1" applyBorder="1" applyAlignment="1">
      <alignment horizontal="center" vertical="center"/>
    </xf>
    <xf numFmtId="167" fontId="12" fillId="2" borderId="10"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4" borderId="12" xfId="0" applyFont="1" applyFill="1" applyBorder="1" applyAlignment="1">
      <alignment horizontal="center" vertical="center"/>
    </xf>
    <xf numFmtId="0" fontId="29" fillId="2" borderId="0" xfId="0" applyFont="1" applyFill="1" applyBorder="1" applyAlignment="1">
      <alignment horizontal="center" vertical="center"/>
    </xf>
    <xf numFmtId="0" fontId="29" fillId="4" borderId="0" xfId="0" applyFont="1" applyFill="1" applyBorder="1" applyAlignment="1">
      <alignment horizontal="center" vertical="center"/>
    </xf>
    <xf numFmtId="0" fontId="21" fillId="2" borderId="0" xfId="8" applyFont="1" applyFill="1" applyBorder="1"/>
    <xf numFmtId="164" fontId="16" fillId="4" borderId="0" xfId="2" applyNumberFormat="1" applyFont="1" applyFill="1" applyBorder="1" applyAlignment="1" applyProtection="1">
      <alignment horizontal="left" vertical="top"/>
      <protection locked="0"/>
    </xf>
    <xf numFmtId="164" fontId="16" fillId="2" borderId="0" xfId="2" applyNumberFormat="1" applyFont="1" applyFill="1" applyBorder="1" applyAlignment="1" applyProtection="1">
      <alignment horizontal="left" vertical="top"/>
      <protection locked="0"/>
    </xf>
    <xf numFmtId="0" fontId="21" fillId="2" borderId="0" xfId="8" applyFont="1" applyFill="1" applyBorder="1" applyAlignment="1">
      <alignment vertical="top"/>
    </xf>
    <xf numFmtId="0" fontId="1" fillId="0" borderId="0" xfId="16" applyAlignment="1">
      <alignment vertical="center"/>
    </xf>
    <xf numFmtId="0" fontId="1" fillId="0" borderId="0" xfId="16"/>
    <xf numFmtId="167" fontId="17" fillId="3" borderId="3" xfId="0" applyNumberFormat="1" applyFont="1" applyFill="1" applyBorder="1" applyAlignment="1">
      <alignment horizontal="center" vertical="center"/>
    </xf>
    <xf numFmtId="167" fontId="1" fillId="0" borderId="0" xfId="16" applyNumberFormat="1"/>
    <xf numFmtId="164" fontId="1" fillId="0" borderId="0" xfId="16" applyNumberFormat="1"/>
    <xf numFmtId="168" fontId="18" fillId="3" borderId="0" xfId="0" applyNumberFormat="1" applyFont="1" applyFill="1" applyBorder="1" applyAlignment="1">
      <alignment horizontal="center" vertical="center"/>
    </xf>
    <xf numFmtId="167" fontId="21" fillId="2" borderId="0" xfId="9" applyNumberFormat="1" applyFont="1" applyFill="1" applyBorder="1" applyAlignment="1">
      <alignment horizontal="center" vertical="center"/>
    </xf>
    <xf numFmtId="167" fontId="21" fillId="4" borderId="0" xfId="9" applyNumberFormat="1" applyFont="1" applyFill="1" applyBorder="1" applyAlignment="1">
      <alignment horizontal="center" vertical="center"/>
    </xf>
    <xf numFmtId="167" fontId="1" fillId="0" borderId="0" xfId="16" applyNumberFormat="1" applyAlignment="1">
      <alignment vertical="center"/>
    </xf>
    <xf numFmtId="0" fontId="35" fillId="2" borderId="13" xfId="0" applyFont="1" applyFill="1" applyBorder="1" applyAlignment="1">
      <alignment horizontal="center" vertical="center" wrapText="1"/>
    </xf>
    <xf numFmtId="167" fontId="15" fillId="2" borderId="13" xfId="0" applyNumberFormat="1" applyFont="1" applyFill="1" applyBorder="1" applyAlignment="1">
      <alignment horizontal="center" vertical="center"/>
    </xf>
    <xf numFmtId="0" fontId="35" fillId="4" borderId="13" xfId="0" applyFont="1" applyFill="1" applyBorder="1" applyAlignment="1">
      <alignment horizontal="center" vertical="center" wrapText="1"/>
    </xf>
    <xf numFmtId="167" fontId="15" fillId="4" borderId="13"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52" fillId="0" borderId="0" xfId="8" applyFont="1"/>
    <xf numFmtId="0" fontId="12" fillId="0" borderId="0" xfId="0" applyFont="1" applyAlignment="1">
      <alignment horizontal="right" readingOrder="2"/>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167" fontId="23" fillId="2" borderId="0" xfId="9" applyNumberFormat="1" applyFont="1" applyFill="1" applyBorder="1" applyAlignment="1">
      <alignment horizontal="center" vertical="center"/>
    </xf>
    <xf numFmtId="167" fontId="23" fillId="4" borderId="0" xfId="9" applyNumberFormat="1" applyFont="1" applyFill="1" applyBorder="1" applyAlignment="1">
      <alignment horizontal="center" vertical="center"/>
    </xf>
    <xf numFmtId="164" fontId="53" fillId="2" borderId="10" xfId="15" applyNumberFormat="1" applyFont="1" applyFill="1" applyBorder="1" applyAlignment="1">
      <alignment horizontal="center" vertical="center"/>
    </xf>
    <xf numFmtId="0" fontId="38" fillId="2" borderId="17" xfId="9" applyFont="1" applyFill="1" applyBorder="1" applyAlignment="1">
      <alignment horizontal="center" vertical="center"/>
    </xf>
    <xf numFmtId="0" fontId="38" fillId="2" borderId="0" xfId="8" applyFont="1" applyFill="1" applyBorder="1" applyAlignment="1">
      <alignment vertical="center"/>
    </xf>
    <xf numFmtId="167" fontId="38" fillId="2" borderId="0" xfId="8" applyNumberFormat="1" applyFont="1" applyFill="1" applyBorder="1" applyAlignment="1">
      <alignment horizontal="center" vertical="center"/>
    </xf>
    <xf numFmtId="0" fontId="38" fillId="2" borderId="0" xfId="8" applyFont="1" applyFill="1" applyBorder="1" applyAlignment="1">
      <alignment horizontal="right" vertical="center"/>
    </xf>
    <xf numFmtId="0" fontId="38" fillId="2" borderId="18" xfId="9" applyFont="1" applyFill="1" applyBorder="1" applyAlignment="1">
      <alignment horizontal="center" vertical="center"/>
    </xf>
    <xf numFmtId="0" fontId="38" fillId="4" borderId="17" xfId="9" applyFont="1" applyFill="1" applyBorder="1" applyAlignment="1">
      <alignment horizontal="center" vertical="center"/>
    </xf>
    <xf numFmtId="0" fontId="38" fillId="4" borderId="0" xfId="8" applyFont="1" applyFill="1" applyBorder="1" applyAlignment="1">
      <alignment vertical="center"/>
    </xf>
    <xf numFmtId="167" fontId="38" fillId="4" borderId="0" xfId="8" applyNumberFormat="1" applyFont="1" applyFill="1" applyBorder="1" applyAlignment="1">
      <alignment horizontal="center" vertical="center"/>
    </xf>
    <xf numFmtId="0" fontId="38" fillId="4" borderId="0" xfId="8" applyFont="1" applyFill="1" applyBorder="1" applyAlignment="1">
      <alignment horizontal="right" vertical="center"/>
    </xf>
    <xf numFmtId="0" fontId="38" fillId="4" borderId="18" xfId="9" applyFont="1" applyFill="1" applyBorder="1" applyAlignment="1">
      <alignment horizontal="center" vertical="center"/>
    </xf>
    <xf numFmtId="0" fontId="38" fillId="2" borderId="19" xfId="9" applyFont="1" applyFill="1" applyBorder="1" applyAlignment="1">
      <alignment horizontal="center" vertical="center"/>
    </xf>
    <xf numFmtId="0" fontId="38" fillId="2" borderId="20" xfId="8" applyFont="1" applyFill="1" applyBorder="1" applyAlignment="1">
      <alignment vertical="center"/>
    </xf>
    <xf numFmtId="167" fontId="38" fillId="2" borderId="20" xfId="8" applyNumberFormat="1" applyFont="1" applyFill="1" applyBorder="1" applyAlignment="1">
      <alignment horizontal="center" vertical="center"/>
    </xf>
    <xf numFmtId="0" fontId="38" fillId="2" borderId="20" xfId="8" applyFont="1" applyFill="1" applyBorder="1" applyAlignment="1">
      <alignment horizontal="right" vertical="center"/>
    </xf>
    <xf numFmtId="0" fontId="38" fillId="2" borderId="21" xfId="9" applyFont="1" applyFill="1" applyBorder="1" applyAlignment="1">
      <alignment horizontal="center" vertical="center"/>
    </xf>
    <xf numFmtId="0" fontId="10" fillId="0" borderId="0" xfId="2" applyAlignment="1">
      <alignment horizontal="center"/>
    </xf>
    <xf numFmtId="2" fontId="2" fillId="0" borderId="0" xfId="15" applyNumberFormat="1"/>
    <xf numFmtId="0" fontId="2" fillId="4" borderId="0" xfId="15" applyFill="1" applyBorder="1" applyAlignment="1">
      <alignment horizontal="left" vertical="center"/>
    </xf>
    <xf numFmtId="167" fontId="2" fillId="4" borderId="0" xfId="15" applyNumberFormat="1" applyFill="1" applyBorder="1" applyAlignment="1">
      <alignment horizontal="center" vertical="center"/>
    </xf>
    <xf numFmtId="167" fontId="23" fillId="4" borderId="0" xfId="15" applyNumberFormat="1" applyFont="1" applyFill="1" applyBorder="1" applyAlignment="1">
      <alignment horizontal="center" vertical="center"/>
    </xf>
    <xf numFmtId="0" fontId="15" fillId="4" borderId="0" xfId="2" applyFont="1" applyFill="1" applyBorder="1" applyAlignment="1">
      <alignment horizontal="right" vertical="center"/>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9" fillId="4" borderId="0" xfId="0" applyNumberFormat="1" applyFont="1" applyFill="1" applyBorder="1" applyAlignment="1">
      <alignment horizontal="center" vertical="center"/>
    </xf>
    <xf numFmtId="0" fontId="36" fillId="4" borderId="0" xfId="0" applyFont="1" applyFill="1" applyBorder="1" applyAlignment="1">
      <alignment horizontal="center" vertical="center"/>
    </xf>
    <xf numFmtId="168" fontId="16" fillId="2" borderId="0" xfId="0" applyNumberFormat="1" applyFont="1" applyFill="1" applyBorder="1" applyAlignment="1">
      <alignment horizontal="center" vertical="center"/>
    </xf>
    <xf numFmtId="167" fontId="18" fillId="3" borderId="0" xfId="0" applyNumberFormat="1" applyFont="1" applyFill="1" applyBorder="1" applyAlignment="1">
      <alignment horizontal="center" vertical="center"/>
    </xf>
    <xf numFmtId="0" fontId="36" fillId="4" borderId="0" xfId="0" applyFont="1" applyFill="1" applyBorder="1" applyAlignment="1">
      <alignment horizontal="center" vertical="center" wrapText="1"/>
    </xf>
    <xf numFmtId="0" fontId="24" fillId="4" borderId="0" xfId="0" applyFont="1" applyFill="1" applyBorder="1" applyAlignment="1">
      <alignment horizontal="center" vertical="center"/>
    </xf>
    <xf numFmtId="1" fontId="29" fillId="2" borderId="13" xfId="0" applyNumberFormat="1" applyFont="1" applyFill="1" applyBorder="1" applyAlignment="1">
      <alignment horizontal="center" vertical="center"/>
    </xf>
    <xf numFmtId="1" fontId="29" fillId="4" borderId="13" xfId="0" applyNumberFormat="1" applyFont="1" applyFill="1" applyBorder="1" applyAlignment="1">
      <alignment horizontal="center" vertical="center"/>
    </xf>
    <xf numFmtId="0" fontId="0" fillId="2" borderId="0" xfId="0" applyFill="1" applyBorder="1" applyAlignment="1">
      <alignment horizontal="center" vertical="center"/>
    </xf>
    <xf numFmtId="1" fontId="16" fillId="2" borderId="0" xfId="2" applyNumberFormat="1" applyFont="1" applyFill="1" applyBorder="1" applyAlignment="1" applyProtection="1">
      <alignment horizontal="center" vertical="center"/>
      <protection locked="0"/>
    </xf>
    <xf numFmtId="0" fontId="0" fillId="4" borderId="0" xfId="0" applyFill="1" applyBorder="1" applyAlignment="1">
      <alignment horizontal="center" vertical="center"/>
    </xf>
    <xf numFmtId="1" fontId="16" fillId="4" borderId="0" xfId="2" applyNumberFormat="1" applyFont="1" applyFill="1" applyBorder="1" applyAlignment="1" applyProtection="1">
      <alignment horizontal="center" vertical="center"/>
      <protection locked="0"/>
    </xf>
    <xf numFmtId="167" fontId="18" fillId="3" borderId="0" xfId="2" applyNumberFormat="1" applyFont="1" applyFill="1" applyBorder="1" applyAlignment="1" applyProtection="1">
      <alignment horizontal="center" vertical="center"/>
      <protection locked="0"/>
    </xf>
    <xf numFmtId="167" fontId="18" fillId="3" borderId="0" xfId="2" applyNumberFormat="1" applyFont="1" applyFill="1" applyBorder="1" applyAlignment="1" applyProtection="1">
      <alignment horizontal="center" vertical="center"/>
    </xf>
    <xf numFmtId="0" fontId="19" fillId="4" borderId="0" xfId="2" applyFont="1" applyFill="1" applyBorder="1" applyAlignment="1">
      <alignment horizontal="center" vertical="center"/>
    </xf>
    <xf numFmtId="0" fontId="19" fillId="4" borderId="0" xfId="2" applyFont="1" applyFill="1" applyBorder="1" applyAlignment="1">
      <alignment horizontal="center" vertical="center" wrapText="1"/>
    </xf>
    <xf numFmtId="0" fontId="19" fillId="4" borderId="0" xfId="2" applyFont="1" applyFill="1" applyBorder="1" applyAlignment="1">
      <alignment horizontal="center" vertical="center" wrapText="1" readingOrder="2"/>
    </xf>
    <xf numFmtId="0" fontId="21" fillId="2" borderId="0" xfId="15" applyFont="1" applyFill="1" applyBorder="1" applyAlignment="1">
      <alignment horizontal="center"/>
    </xf>
    <xf numFmtId="0" fontId="21" fillId="2" borderId="0" xfId="15" applyFont="1" applyFill="1" applyBorder="1" applyAlignment="1">
      <alignment horizontal="left"/>
    </xf>
    <xf numFmtId="164" fontId="21" fillId="2" borderId="0" xfId="15" applyNumberFormat="1" applyFont="1" applyFill="1" applyBorder="1" applyAlignment="1">
      <alignment horizontal="center" vertical="center"/>
    </xf>
    <xf numFmtId="164" fontId="23" fillId="2" borderId="0" xfId="15" applyNumberFormat="1" applyFont="1" applyFill="1" applyBorder="1" applyAlignment="1">
      <alignment horizontal="center" vertical="center"/>
    </xf>
    <xf numFmtId="0" fontId="15" fillId="2" borderId="0" xfId="2" applyFont="1" applyFill="1" applyBorder="1" applyAlignment="1">
      <alignment horizontal="right" vertical="center"/>
    </xf>
    <xf numFmtId="0" fontId="21" fillId="4" borderId="0" xfId="15" applyFont="1" applyFill="1" applyBorder="1" applyAlignment="1">
      <alignment horizontal="center" vertical="center"/>
    </xf>
    <xf numFmtId="0" fontId="21" fillId="4" borderId="0" xfId="15" applyFont="1" applyFill="1" applyBorder="1" applyAlignment="1">
      <alignment horizontal="left" vertical="center"/>
    </xf>
    <xf numFmtId="164" fontId="21" fillId="4" borderId="0" xfId="15" applyNumberFormat="1" applyFont="1" applyFill="1" applyBorder="1" applyAlignment="1">
      <alignment horizontal="center" vertical="center"/>
    </xf>
    <xf numFmtId="164" fontId="23" fillId="4" borderId="0" xfId="15" applyNumberFormat="1" applyFont="1" applyFill="1" applyBorder="1" applyAlignment="1">
      <alignment horizontal="center" vertical="center"/>
    </xf>
    <xf numFmtId="0" fontId="21" fillId="2" borderId="0" xfId="15" applyFont="1" applyFill="1" applyBorder="1" applyAlignment="1">
      <alignment horizontal="center" vertical="center"/>
    </xf>
    <xf numFmtId="0" fontId="21" fillId="2" borderId="0" xfId="15" applyFont="1" applyFill="1" applyBorder="1" applyAlignment="1">
      <alignment horizontal="left" vertical="center"/>
    </xf>
    <xf numFmtId="0" fontId="2" fillId="2" borderId="10" xfId="15" applyFill="1" applyBorder="1" applyAlignment="1">
      <alignment horizontal="center" vertical="center"/>
    </xf>
    <xf numFmtId="0" fontId="21" fillId="2" borderId="10" xfId="15" applyFont="1" applyFill="1" applyBorder="1" applyAlignment="1">
      <alignment horizontal="center" vertical="center"/>
    </xf>
    <xf numFmtId="0" fontId="36" fillId="4" borderId="0" xfId="2" applyFont="1" applyFill="1" applyBorder="1" applyAlignment="1">
      <alignment horizontal="center" vertical="center" wrapText="1" readingOrder="2"/>
    </xf>
    <xf numFmtId="0" fontId="36" fillId="4" borderId="0" xfId="2" applyFont="1" applyFill="1" applyBorder="1" applyAlignment="1">
      <alignment horizontal="center" vertical="center" wrapText="1"/>
    </xf>
    <xf numFmtId="0" fontId="36" fillId="4" borderId="0" xfId="2" applyFont="1" applyFill="1" applyBorder="1" applyAlignment="1">
      <alignment horizontal="center" vertical="center"/>
    </xf>
    <xf numFmtId="0" fontId="38" fillId="2" borderId="0" xfId="15" applyFont="1" applyFill="1" applyBorder="1" applyAlignment="1">
      <alignment horizontal="left" vertical="center"/>
    </xf>
    <xf numFmtId="164" fontId="38" fillId="2" borderId="0" xfId="15" applyNumberFormat="1" applyFont="1" applyFill="1" applyBorder="1" applyAlignment="1">
      <alignment horizontal="center" vertical="center"/>
    </xf>
    <xf numFmtId="164" fontId="53" fillId="2" borderId="0" xfId="15" applyNumberFormat="1" applyFont="1" applyFill="1" applyBorder="1" applyAlignment="1">
      <alignment horizontal="center" vertical="center"/>
    </xf>
    <xf numFmtId="0" fontId="16" fillId="2" borderId="0" xfId="2" applyFont="1" applyFill="1" applyBorder="1" applyAlignment="1">
      <alignment horizontal="right" vertical="center"/>
    </xf>
    <xf numFmtId="0" fontId="38" fillId="4" borderId="0" xfId="15" applyFont="1" applyFill="1" applyBorder="1" applyAlignment="1">
      <alignment horizontal="left" vertical="center"/>
    </xf>
    <xf numFmtId="164" fontId="38" fillId="4" borderId="0" xfId="15" applyNumberFormat="1" applyFont="1" applyFill="1" applyBorder="1" applyAlignment="1">
      <alignment horizontal="center" vertical="center"/>
    </xf>
    <xf numFmtId="164" fontId="53" fillId="4" borderId="0" xfId="15" applyNumberFormat="1" applyFont="1" applyFill="1" applyBorder="1" applyAlignment="1">
      <alignment horizontal="center" vertical="center"/>
    </xf>
    <xf numFmtId="0" fontId="16" fillId="4" borderId="0" xfId="2" applyFont="1" applyFill="1" applyBorder="1" applyAlignment="1">
      <alignment horizontal="right" vertical="center"/>
    </xf>
    <xf numFmtId="164" fontId="18" fillId="3" borderId="0" xfId="15" applyNumberFormat="1" applyFont="1" applyFill="1" applyBorder="1" applyAlignment="1">
      <alignment vertical="center"/>
    </xf>
    <xf numFmtId="0" fontId="16" fillId="2" borderId="0" xfId="2" applyFont="1" applyFill="1" applyBorder="1" applyAlignment="1">
      <alignment horizontal="center" vertical="center"/>
    </xf>
    <xf numFmtId="0" fontId="16" fillId="4" borderId="0" xfId="2" applyFont="1" applyFill="1" applyBorder="1" applyAlignment="1">
      <alignment horizontal="center" vertical="center"/>
    </xf>
    <xf numFmtId="0" fontId="15" fillId="2" borderId="10" xfId="2" applyFont="1" applyFill="1" applyBorder="1" applyAlignment="1">
      <alignment horizontal="center" vertical="center"/>
    </xf>
    <xf numFmtId="0" fontId="16" fillId="2" borderId="10" xfId="2" applyFont="1" applyFill="1" applyBorder="1" applyAlignment="1">
      <alignment horizontal="center" vertical="center"/>
    </xf>
    <xf numFmtId="0" fontId="6" fillId="2" borderId="0" xfId="9" applyFill="1" applyBorder="1" applyAlignment="1">
      <alignment horizontal="center" vertical="center"/>
    </xf>
    <xf numFmtId="0" fontId="6" fillId="4" borderId="0" xfId="9" applyFill="1" applyBorder="1" applyAlignment="1">
      <alignment horizontal="center" vertical="center"/>
    </xf>
    <xf numFmtId="0" fontId="5" fillId="2" borderId="0" xfId="10" applyFill="1" applyBorder="1" applyAlignment="1">
      <alignment horizontal="center" vertical="center"/>
    </xf>
    <xf numFmtId="0" fontId="5" fillId="4" borderId="0" xfId="10" applyFill="1" applyBorder="1" applyAlignment="1">
      <alignment horizontal="center" vertical="center"/>
    </xf>
    <xf numFmtId="0" fontId="16" fillId="2" borderId="10" xfId="0" applyFont="1" applyFill="1" applyBorder="1" applyAlignment="1">
      <alignment horizontal="center" vertical="center"/>
    </xf>
    <xf numFmtId="167" fontId="18" fillId="3" borderId="0" xfId="0" applyNumberFormat="1" applyFont="1" applyFill="1" applyBorder="1" applyAlignment="1">
      <alignment vertical="center"/>
    </xf>
    <xf numFmtId="164" fontId="18" fillId="3" borderId="0" xfId="2" applyNumberFormat="1" applyFont="1" applyFill="1" applyBorder="1" applyAlignment="1" applyProtection="1">
      <alignment horizontal="center" vertical="center"/>
      <protection locked="0"/>
    </xf>
    <xf numFmtId="164" fontId="18" fillId="3"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4" borderId="0" xfId="0" applyNumberFormat="1" applyFont="1" applyFill="1" applyBorder="1" applyAlignment="1">
      <alignment horizontal="center" vertical="center"/>
    </xf>
    <xf numFmtId="1" fontId="15" fillId="2" borderId="0" xfId="0" applyNumberFormat="1" applyFont="1" applyFill="1" applyBorder="1" applyAlignment="1">
      <alignment vertical="center"/>
    </xf>
    <xf numFmtId="167" fontId="17" fillId="3" borderId="0"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1" fontId="16" fillId="4" borderId="0" xfId="0" applyNumberFormat="1" applyFont="1" applyFill="1" applyBorder="1" applyAlignment="1">
      <alignment horizontal="center" vertical="center"/>
    </xf>
    <xf numFmtId="168" fontId="18" fillId="3" borderId="0" xfId="2" applyNumberFormat="1" applyFont="1" applyFill="1" applyBorder="1" applyAlignment="1" applyProtection="1">
      <alignment horizontal="center" vertical="center"/>
      <protection locked="0"/>
    </xf>
    <xf numFmtId="167" fontId="25" fillId="3" borderId="0" xfId="0" applyNumberFormat="1" applyFont="1" applyFill="1" applyBorder="1" applyAlignment="1">
      <alignment horizontal="center" vertical="center"/>
    </xf>
    <xf numFmtId="1" fontId="15" fillId="2" borderId="0" xfId="2" applyNumberFormat="1" applyFont="1" applyFill="1" applyBorder="1" applyAlignment="1" applyProtection="1">
      <alignment horizontal="center" vertical="center"/>
      <protection locked="0"/>
    </xf>
    <xf numFmtId="1" fontId="15" fillId="4" borderId="0" xfId="2" applyNumberFormat="1" applyFont="1" applyFill="1" applyBorder="1" applyAlignment="1" applyProtection="1">
      <alignment horizontal="center" vertical="center"/>
      <protection locked="0"/>
    </xf>
    <xf numFmtId="0" fontId="0" fillId="2" borderId="0" xfId="0" applyFill="1" applyBorder="1" applyAlignment="1">
      <alignment horizontal="center"/>
    </xf>
    <xf numFmtId="164" fontId="18" fillId="3" borderId="0" xfId="2" applyNumberFormat="1" applyFont="1" applyFill="1" applyBorder="1" applyAlignment="1" applyProtection="1">
      <alignment horizontal="center" vertical="center"/>
    </xf>
    <xf numFmtId="167" fontId="18" fillId="3" borderId="0" xfId="2" applyNumberFormat="1" applyFont="1" applyFill="1" applyBorder="1" applyAlignment="1" applyProtection="1">
      <alignment horizontal="right" vertical="center"/>
      <protection locked="0"/>
    </xf>
    <xf numFmtId="0" fontId="44" fillId="2" borderId="0" xfId="2" applyFont="1" applyFill="1" applyBorder="1" applyAlignment="1">
      <alignment horizontal="center" vertical="center" wrapText="1"/>
    </xf>
    <xf numFmtId="0" fontId="44" fillId="2" borderId="0" xfId="2" applyFont="1" applyFill="1" applyBorder="1" applyAlignment="1">
      <alignment vertical="center"/>
    </xf>
    <xf numFmtId="167" fontId="44" fillId="2" borderId="0" xfId="2" applyNumberFormat="1" applyFont="1" applyFill="1" applyBorder="1" applyAlignment="1">
      <alignment horizontal="center" vertical="center"/>
    </xf>
    <xf numFmtId="0" fontId="44" fillId="2" borderId="0" xfId="2" applyFont="1" applyFill="1" applyBorder="1" applyAlignment="1">
      <alignment horizontal="center" vertical="center"/>
    </xf>
    <xf numFmtId="0" fontId="44" fillId="4" borderId="0" xfId="2" applyFont="1" applyFill="1" applyBorder="1" applyAlignment="1">
      <alignment horizontal="center" vertical="center" wrapText="1"/>
    </xf>
    <xf numFmtId="0" fontId="44" fillId="4" borderId="0" xfId="2" applyFont="1" applyFill="1" applyBorder="1" applyAlignment="1">
      <alignment vertical="center"/>
    </xf>
    <xf numFmtId="167" fontId="44" fillId="4" borderId="0" xfId="2" applyNumberFormat="1" applyFont="1" applyFill="1" applyBorder="1" applyAlignment="1">
      <alignment horizontal="center" vertical="center"/>
    </xf>
    <xf numFmtId="0" fontId="44" fillId="4" borderId="0" xfId="2" applyFont="1" applyFill="1" applyBorder="1" applyAlignment="1">
      <alignment horizontal="center" vertical="center"/>
    </xf>
    <xf numFmtId="0" fontId="45" fillId="2" borderId="0" xfId="15" applyFont="1" applyFill="1" applyBorder="1" applyAlignment="1">
      <alignment horizontal="left" vertical="center"/>
    </xf>
    <xf numFmtId="0" fontId="2" fillId="2" borderId="0" xfId="15" applyFill="1" applyBorder="1" applyAlignment="1">
      <alignment horizontal="center" vertical="center"/>
    </xf>
    <xf numFmtId="0" fontId="2" fillId="2" borderId="0" xfId="15" applyFill="1" applyBorder="1" applyAlignment="1">
      <alignment horizontal="left" vertical="center"/>
    </xf>
    <xf numFmtId="167" fontId="2" fillId="2" borderId="0" xfId="15" applyNumberFormat="1" applyFill="1" applyBorder="1" applyAlignment="1">
      <alignment horizontal="center" vertical="center"/>
    </xf>
    <xf numFmtId="167" fontId="23" fillId="2" borderId="0" xfId="15" applyNumberFormat="1" applyFont="1" applyFill="1" applyBorder="1" applyAlignment="1">
      <alignment horizontal="center" vertical="center"/>
    </xf>
    <xf numFmtId="0" fontId="2" fillId="4" borderId="0" xfId="15" applyFill="1" applyBorder="1" applyAlignment="1">
      <alignment horizontal="center" vertical="center"/>
    </xf>
    <xf numFmtId="167" fontId="17" fillId="3" borderId="0" xfId="15" applyNumberFormat="1" applyFont="1" applyFill="1" applyBorder="1" applyAlignment="1">
      <alignment vertical="center"/>
    </xf>
    <xf numFmtId="164" fontId="18" fillId="3" borderId="0" xfId="15"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4" borderId="0" xfId="0" applyFont="1" applyFill="1" applyBorder="1" applyAlignment="1">
      <alignment horizontal="center" vertical="center"/>
    </xf>
    <xf numFmtId="0" fontId="18" fillId="3" borderId="0" xfId="0" applyFont="1" applyFill="1" applyBorder="1" applyAlignment="1">
      <alignment horizontal="center" vertical="center"/>
    </xf>
    <xf numFmtId="1" fontId="29" fillId="2" borderId="24" xfId="0" applyNumberFormat="1" applyFont="1" applyFill="1" applyBorder="1" applyAlignment="1">
      <alignment horizontal="center" vertical="center"/>
    </xf>
    <xf numFmtId="0" fontId="35" fillId="2" borderId="24" xfId="0" applyFont="1" applyFill="1" applyBorder="1" applyAlignment="1">
      <alignment horizontal="center" vertical="center" wrapText="1"/>
    </xf>
    <xf numFmtId="167" fontId="15" fillId="2" borderId="24" xfId="0" applyNumberFormat="1" applyFont="1" applyFill="1" applyBorder="1" applyAlignment="1">
      <alignment horizontal="center" vertical="center"/>
    </xf>
    <xf numFmtId="0" fontId="51" fillId="4" borderId="23" xfId="0" applyFont="1" applyFill="1" applyBorder="1" applyAlignment="1">
      <alignment vertical="center"/>
    </xf>
    <xf numFmtId="0" fontId="51" fillId="4" borderId="23" xfId="0" applyFont="1" applyFill="1" applyBorder="1" applyAlignment="1">
      <alignment horizontal="center" vertical="center"/>
    </xf>
    <xf numFmtId="0" fontId="51" fillId="4" borderId="23" xfId="0" applyFont="1" applyFill="1" applyBorder="1" applyAlignment="1">
      <alignment horizontal="center" vertical="center" wrapText="1" readingOrder="2"/>
    </xf>
    <xf numFmtId="0" fontId="51" fillId="4" borderId="23" xfId="0" applyFont="1" applyFill="1" applyBorder="1" applyAlignment="1">
      <alignment horizontal="center" wrapText="1" readingOrder="2"/>
    </xf>
    <xf numFmtId="1" fontId="29" fillId="2" borderId="25" xfId="0" applyNumberFormat="1" applyFont="1" applyFill="1" applyBorder="1" applyAlignment="1">
      <alignment horizontal="center" vertical="center"/>
    </xf>
    <xf numFmtId="0" fontId="35" fillId="2" borderId="25" xfId="0" applyFont="1" applyFill="1" applyBorder="1" applyAlignment="1">
      <alignment horizontal="center" vertical="center" wrapText="1"/>
    </xf>
    <xf numFmtId="167" fontId="15" fillId="2" borderId="25" xfId="0" applyNumberFormat="1" applyFont="1" applyFill="1" applyBorder="1" applyAlignment="1">
      <alignment horizontal="center" vertical="center"/>
    </xf>
    <xf numFmtId="0" fontId="55" fillId="0" borderId="0" xfId="8" applyFont="1"/>
    <xf numFmtId="0" fontId="40" fillId="0" borderId="0" xfId="0" applyFont="1"/>
    <xf numFmtId="168" fontId="40" fillId="0" borderId="0" xfId="0" applyNumberFormat="1" applyFont="1"/>
    <xf numFmtId="0" fontId="40" fillId="0" borderId="0" xfId="0" applyFont="1" applyAlignment="1">
      <alignment horizontal="right"/>
    </xf>
    <xf numFmtId="0" fontId="35" fillId="0" borderId="0" xfId="0" applyFont="1" applyAlignment="1">
      <alignment horizontal="right" readingOrder="2"/>
    </xf>
    <xf numFmtId="0" fontId="56" fillId="0" borderId="0" xfId="9" applyFont="1"/>
    <xf numFmtId="0" fontId="23" fillId="0" borderId="0" xfId="15" applyFont="1"/>
    <xf numFmtId="164" fontId="23" fillId="0" borderId="0" xfId="15" applyNumberFormat="1" applyFont="1"/>
    <xf numFmtId="0" fontId="40" fillId="0" borderId="0" xfId="0" applyFont="1" applyFill="1"/>
    <xf numFmtId="0" fontId="57" fillId="0" borderId="0" xfId="9" applyFont="1"/>
    <xf numFmtId="0" fontId="54" fillId="0" borderId="0" xfId="15" applyFont="1"/>
    <xf numFmtId="164" fontId="54" fillId="0" borderId="0" xfId="15" applyNumberFormat="1" applyFont="1"/>
    <xf numFmtId="0" fontId="12" fillId="6" borderId="0" xfId="0" applyFont="1" applyFill="1" applyAlignment="1">
      <alignment horizontal="center" vertical="center"/>
    </xf>
    <xf numFmtId="0" fontId="16" fillId="6" borderId="0" xfId="0" applyFont="1" applyFill="1" applyAlignment="1">
      <alignment horizontal="left" vertical="center"/>
    </xf>
    <xf numFmtId="0" fontId="23" fillId="0" borderId="0" xfId="15" applyFont="1" applyAlignment="1">
      <alignment horizontal="center"/>
    </xf>
    <xf numFmtId="0" fontId="56" fillId="0" borderId="0" xfId="9" applyFont="1" applyAlignment="1">
      <alignment vertical="center"/>
    </xf>
    <xf numFmtId="0" fontId="23" fillId="0" borderId="0" xfId="15" applyFont="1" applyAlignment="1">
      <alignment vertical="center"/>
    </xf>
    <xf numFmtId="164" fontId="23" fillId="0" borderId="0" xfId="15" applyNumberFormat="1" applyFont="1" applyAlignment="1">
      <alignment vertical="center"/>
    </xf>
    <xf numFmtId="0" fontId="23" fillId="0" borderId="0" xfId="10" applyFont="1" applyAlignment="1">
      <alignment vertical="center"/>
    </xf>
    <xf numFmtId="0" fontId="35" fillId="0" borderId="0" xfId="0" applyFont="1" applyAlignment="1">
      <alignment horizontal="right" vertical="center" readingOrder="2"/>
    </xf>
    <xf numFmtId="0" fontId="40" fillId="0" borderId="0" xfId="0" applyFont="1" applyAlignment="1">
      <alignment vertical="center"/>
    </xf>
    <xf numFmtId="0" fontId="57" fillId="0" borderId="0" xfId="16" applyFont="1"/>
    <xf numFmtId="164" fontId="40" fillId="0" borderId="0" xfId="0" applyNumberFormat="1" applyFont="1"/>
    <xf numFmtId="0" fontId="58" fillId="0" borderId="0" xfId="0" applyFont="1" applyAlignment="1">
      <alignment horizontal="center"/>
    </xf>
    <xf numFmtId="0" fontId="58" fillId="0" borderId="0" xfId="0" applyFont="1" applyAlignment="1"/>
    <xf numFmtId="0" fontId="62" fillId="0" borderId="26" xfId="0" applyFont="1" applyBorder="1" applyAlignment="1">
      <alignment horizontal="center" vertical="top" wrapText="1" readingOrder="2"/>
    </xf>
    <xf numFmtId="0" fontId="12" fillId="0" borderId="26" xfId="0" applyFont="1" applyBorder="1" applyAlignment="1">
      <alignment horizontal="center" vertical="center" wrapText="1"/>
    </xf>
    <xf numFmtId="0" fontId="70" fillId="0" borderId="0" xfId="0" applyFont="1" applyAlignment="1">
      <alignment horizontal="left"/>
    </xf>
    <xf numFmtId="0" fontId="70" fillId="0" borderId="0" xfId="0" applyFont="1" applyAlignment="1">
      <alignment horizontal="center"/>
    </xf>
    <xf numFmtId="0" fontId="72" fillId="0" borderId="0" xfId="0" applyFont="1"/>
    <xf numFmtId="0" fontId="73" fillId="0" borderId="0" xfId="0" applyFont="1" applyAlignment="1">
      <alignment horizontal="left"/>
    </xf>
    <xf numFmtId="0" fontId="73" fillId="0" borderId="0" xfId="0" applyFont="1" applyAlignment="1">
      <alignment horizontal="center"/>
    </xf>
    <xf numFmtId="0" fontId="73" fillId="0" borderId="0" xfId="0" applyFont="1"/>
    <xf numFmtId="0" fontId="18" fillId="7" borderId="0" xfId="0" applyFont="1" applyFill="1" applyAlignment="1">
      <alignment horizontal="center"/>
    </xf>
    <xf numFmtId="0" fontId="71" fillId="4" borderId="31" xfId="17" applyFont="1" applyFill="1" applyBorder="1" applyAlignment="1">
      <alignment horizontal="left" vertical="center"/>
    </xf>
    <xf numFmtId="0" fontId="74" fillId="4" borderId="31" xfId="17" applyFont="1" applyFill="1" applyBorder="1" applyAlignment="1">
      <alignment horizontal="left" vertical="center"/>
    </xf>
    <xf numFmtId="0" fontId="74" fillId="4" borderId="31" xfId="17" applyFont="1" applyFill="1" applyBorder="1" applyAlignment="1">
      <alignment horizontal="left" vertical="center" readingOrder="2"/>
    </xf>
    <xf numFmtId="0" fontId="74" fillId="4" borderId="31" xfId="17" applyFont="1" applyFill="1" applyBorder="1" applyAlignment="1">
      <alignment horizontal="left" vertical="center" wrapText="1"/>
    </xf>
    <xf numFmtId="0" fontId="0" fillId="4" borderId="31" xfId="0" applyFill="1" applyBorder="1"/>
    <xf numFmtId="0" fontId="60" fillId="4" borderId="31" xfId="0" applyFont="1" applyFill="1" applyBorder="1" applyAlignment="1">
      <alignment horizontal="center"/>
    </xf>
    <xf numFmtId="0" fontId="69" fillId="4" borderId="28" xfId="0" applyFont="1" applyFill="1" applyBorder="1" applyAlignment="1">
      <alignment horizontal="center"/>
    </xf>
    <xf numFmtId="0" fontId="69" fillId="4" borderId="30" xfId="0" applyFont="1" applyFill="1" applyBorder="1" applyAlignment="1">
      <alignment horizontal="center" wrapText="1"/>
    </xf>
    <xf numFmtId="0" fontId="0" fillId="4" borderId="33" xfId="0" applyFill="1" applyBorder="1"/>
    <xf numFmtId="0" fontId="74" fillId="4" borderId="33" xfId="17" applyFont="1" applyFill="1" applyBorder="1" applyAlignment="1">
      <alignment horizontal="center" vertical="center"/>
    </xf>
    <xf numFmtId="0" fontId="0" fillId="4" borderId="32" xfId="0" applyFill="1" applyBorder="1"/>
    <xf numFmtId="0" fontId="0" fillId="4" borderId="30" xfId="0" applyFill="1" applyBorder="1"/>
    <xf numFmtId="0" fontId="75" fillId="4" borderId="33" xfId="17" applyFont="1" applyFill="1" applyBorder="1" applyAlignment="1">
      <alignment horizontal="center" vertical="center"/>
    </xf>
    <xf numFmtId="0" fontId="76" fillId="4" borderId="31" xfId="0" applyFont="1" applyFill="1" applyBorder="1" applyAlignment="1">
      <alignment horizontal="center" wrapText="1"/>
    </xf>
    <xf numFmtId="0" fontId="79" fillId="4" borderId="31" xfId="0" applyFont="1" applyFill="1" applyBorder="1" applyAlignment="1">
      <alignment horizontal="center"/>
    </xf>
    <xf numFmtId="0" fontId="50" fillId="6" borderId="27" xfId="0" applyFont="1" applyFill="1" applyBorder="1" applyAlignment="1">
      <alignment horizontal="center"/>
    </xf>
    <xf numFmtId="0" fontId="50" fillId="6" borderId="28" xfId="0" applyFont="1" applyFill="1" applyBorder="1" applyAlignment="1">
      <alignment horizontal="center"/>
    </xf>
    <xf numFmtId="0" fontId="30" fillId="6" borderId="29" xfId="0" applyFont="1" applyFill="1" applyBorder="1" applyAlignment="1">
      <alignment horizontal="center" vertical="center"/>
    </xf>
    <xf numFmtId="0" fontId="30" fillId="6" borderId="30" xfId="0" applyFont="1" applyFill="1" applyBorder="1" applyAlignment="1">
      <alignment horizontal="center" vertical="center"/>
    </xf>
    <xf numFmtId="0" fontId="0" fillId="0" borderId="0" xfId="0" applyAlignment="1">
      <alignment horizontal="center"/>
    </xf>
    <xf numFmtId="0" fontId="19" fillId="4" borderId="7"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49" fillId="3" borderId="7"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right" vertical="center" wrapText="1"/>
    </xf>
    <xf numFmtId="0" fontId="19" fillId="4" borderId="8" xfId="0" applyFont="1" applyFill="1" applyBorder="1" applyAlignment="1">
      <alignment horizontal="center" vertical="center"/>
    </xf>
    <xf numFmtId="0" fontId="50" fillId="3" borderId="22" xfId="0" applyFont="1" applyFill="1" applyBorder="1" applyAlignment="1">
      <alignment horizontal="center" vertical="center"/>
    </xf>
    <xf numFmtId="0" fontId="32" fillId="3" borderId="13" xfId="0" applyFont="1" applyFill="1" applyBorder="1" applyAlignment="1">
      <alignment horizontal="center" vertical="center"/>
    </xf>
    <xf numFmtId="0" fontId="17" fillId="3" borderId="0" xfId="2"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6" fillId="6" borderId="0" xfId="0" applyFont="1" applyFill="1" applyAlignment="1">
      <alignment vertical="center"/>
    </xf>
    <xf numFmtId="0" fontId="17" fillId="3" borderId="0" xfId="0" applyFont="1" applyFill="1" applyBorder="1" applyAlignment="1">
      <alignment horizontal="center" vertical="center"/>
    </xf>
    <xf numFmtId="0" fontId="18" fillId="3" borderId="10" xfId="2" applyFont="1" applyFill="1" applyBorder="1" applyAlignment="1">
      <alignment horizontal="center" vertical="center"/>
    </xf>
    <xf numFmtId="0" fontId="18" fillId="3" borderId="5" xfId="2" applyFont="1" applyFill="1" applyBorder="1" applyAlignment="1">
      <alignment horizontal="center" vertical="center"/>
    </xf>
    <xf numFmtId="0" fontId="19" fillId="4" borderId="0" xfId="2" applyFont="1" applyFill="1" applyBorder="1" applyAlignment="1">
      <alignment horizontal="center" vertical="center"/>
    </xf>
    <xf numFmtId="0" fontId="19" fillId="4"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0" fillId="3" borderId="0" xfId="2" applyFont="1" applyFill="1" applyBorder="1" applyAlignment="1">
      <alignment horizontal="center" vertical="center"/>
    </xf>
    <xf numFmtId="0" fontId="17" fillId="3" borderId="0" xfId="2" applyFont="1" applyFill="1" applyBorder="1" applyAlignment="1">
      <alignment horizontal="center" vertical="center" wrapText="1"/>
    </xf>
    <xf numFmtId="0" fontId="17" fillId="3" borderId="0" xfId="2" applyFont="1" applyFill="1" applyBorder="1" applyAlignment="1">
      <alignment horizontal="center" vertical="center"/>
    </xf>
    <xf numFmtId="0" fontId="17" fillId="3" borderId="0" xfId="15" applyFont="1" applyFill="1" applyBorder="1" applyAlignment="1">
      <alignment vertical="center"/>
    </xf>
    <xf numFmtId="0" fontId="31" fillId="4" borderId="0" xfId="2" applyFont="1" applyFill="1" applyBorder="1" applyAlignment="1">
      <alignment horizontal="center" vertical="center" wrapText="1"/>
    </xf>
    <xf numFmtId="0" fontId="36" fillId="4" borderId="0" xfId="2" applyFont="1" applyFill="1" applyBorder="1" applyAlignment="1">
      <alignment horizontal="center" vertical="center" wrapText="1"/>
    </xf>
    <xf numFmtId="0" fontId="18" fillId="3" borderId="5" xfId="15" applyFont="1" applyFill="1" applyBorder="1" applyAlignment="1">
      <alignment vertical="center"/>
    </xf>
    <xf numFmtId="0" fontId="36" fillId="4" borderId="0" xfId="2" applyFont="1" applyFill="1" applyBorder="1" applyAlignment="1">
      <alignment horizontal="center" vertical="center"/>
    </xf>
    <xf numFmtId="0" fontId="39" fillId="3" borderId="0" xfId="0" applyFont="1" applyFill="1" applyBorder="1" applyAlignment="1">
      <alignment horizontal="center" vertical="center" readingOrder="2"/>
    </xf>
    <xf numFmtId="0" fontId="39" fillId="3" borderId="1" xfId="0" applyFont="1" applyFill="1" applyBorder="1" applyAlignment="1">
      <alignment horizontal="center" vertical="center" readingOrder="2"/>
    </xf>
    <xf numFmtId="0" fontId="17" fillId="3" borderId="0" xfId="0" applyFont="1" applyFill="1" applyBorder="1" applyAlignment="1">
      <alignment horizontal="center" vertical="center" wrapText="1" readingOrder="2"/>
    </xf>
    <xf numFmtId="0" fontId="17" fillId="3" borderId="0" xfId="0" applyFont="1" applyFill="1" applyBorder="1" applyAlignment="1">
      <alignment horizontal="center" vertical="center" readingOrder="2"/>
    </xf>
    <xf numFmtId="0" fontId="17" fillId="3" borderId="1" xfId="0" applyFont="1" applyFill="1" applyBorder="1" applyAlignment="1">
      <alignment horizontal="center" vertical="center" readingOrder="2"/>
    </xf>
    <xf numFmtId="0" fontId="19" fillId="4" borderId="0" xfId="0" applyNumberFormat="1" applyFont="1" applyFill="1" applyBorder="1" applyAlignment="1">
      <alignment horizontal="center" vertical="center"/>
    </xf>
    <xf numFmtId="0" fontId="36" fillId="4" borderId="0" xfId="0" applyFont="1" applyFill="1" applyBorder="1" applyAlignment="1">
      <alignment horizontal="center" vertical="center"/>
    </xf>
    <xf numFmtId="0" fontId="19" fillId="4" borderId="1" xfId="0" applyFont="1" applyFill="1" applyBorder="1" applyAlignment="1">
      <alignment horizontal="center" vertical="center" wrapText="1"/>
    </xf>
    <xf numFmtId="168" fontId="16" fillId="2" borderId="0" xfId="0" applyNumberFormat="1" applyFont="1" applyFill="1" applyBorder="1" applyAlignment="1">
      <alignment horizontal="center" vertical="center"/>
    </xf>
    <xf numFmtId="168" fontId="29" fillId="2" borderId="0" xfId="0" applyNumberFormat="1" applyFont="1" applyFill="1" applyBorder="1" applyAlignment="1">
      <alignment horizontal="center" vertical="center"/>
    </xf>
    <xf numFmtId="168" fontId="29" fillId="2" borderId="12" xfId="0" applyNumberFormat="1" applyFont="1" applyFill="1" applyBorder="1" applyAlignment="1">
      <alignment horizontal="center" vertical="center"/>
    </xf>
    <xf numFmtId="167" fontId="18" fillId="3" borderId="0" xfId="0" applyNumberFormat="1" applyFont="1" applyFill="1" applyBorder="1" applyAlignment="1">
      <alignment horizontal="center" vertical="center"/>
    </xf>
    <xf numFmtId="167" fontId="18" fillId="3" borderId="12" xfId="0" applyNumberFormat="1" applyFont="1" applyFill="1" applyBorder="1" applyAlignment="1">
      <alignment horizontal="center" vertical="center"/>
    </xf>
    <xf numFmtId="0" fontId="41" fillId="2" borderId="0" xfId="0" applyFont="1" applyFill="1" applyBorder="1" applyAlignment="1">
      <alignment horizontal="center" vertical="center"/>
    </xf>
    <xf numFmtId="0" fontId="41" fillId="2" borderId="12" xfId="0" applyFont="1" applyFill="1" applyBorder="1" applyAlignment="1">
      <alignment horizontal="center" vertical="center"/>
    </xf>
    <xf numFmtId="0" fontId="20" fillId="3" borderId="0" xfId="0" applyFont="1" applyFill="1" applyBorder="1" applyAlignment="1">
      <alignment horizontal="center" vertical="center" readingOrder="2"/>
    </xf>
    <xf numFmtId="0" fontId="21" fillId="5" borderId="0" xfId="9" applyFont="1" applyFill="1" applyAlignment="1">
      <alignment horizontal="right"/>
    </xf>
    <xf numFmtId="0" fontId="33" fillId="5" borderId="0" xfId="9" applyFont="1" applyFill="1" applyAlignment="1">
      <alignment horizontal="left"/>
    </xf>
    <xf numFmtId="0" fontId="20" fillId="3" borderId="0" xfId="9" applyFont="1" applyFill="1" applyBorder="1" applyAlignment="1">
      <alignment horizontal="center" vertical="center"/>
    </xf>
    <xf numFmtId="0" fontId="30" fillId="3" borderId="0" xfId="9" applyFont="1" applyFill="1" applyBorder="1" applyAlignment="1">
      <alignment horizontal="center" vertical="center"/>
    </xf>
    <xf numFmtId="0" fontId="36" fillId="4" borderId="0" xfId="0" applyFont="1" applyFill="1" applyBorder="1" applyAlignment="1">
      <alignment horizontal="center" vertical="center" wrapText="1"/>
    </xf>
    <xf numFmtId="166" fontId="18" fillId="3" borderId="0" xfId="2" applyNumberFormat="1" applyFont="1" applyFill="1" applyBorder="1" applyAlignment="1" applyProtection="1">
      <alignment horizontal="center" vertical="center"/>
      <protection locked="0"/>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7" xfId="0" applyFont="1" applyFill="1" applyBorder="1" applyAlignment="1">
      <alignment horizontal="center" vertical="center"/>
    </xf>
    <xf numFmtId="0" fontId="17" fillId="3" borderId="7" xfId="0" applyFont="1" applyFill="1" applyBorder="1" applyAlignment="1">
      <alignment horizontal="center" vertical="center"/>
    </xf>
    <xf numFmtId="0" fontId="36" fillId="4" borderId="7"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9" xfId="0" applyFont="1" applyFill="1" applyBorder="1" applyAlignment="1">
      <alignment horizontal="center" vertical="center"/>
    </xf>
    <xf numFmtId="0" fontId="17" fillId="3" borderId="8" xfId="0" applyFont="1" applyFill="1" applyBorder="1" applyAlignment="1">
      <alignment horizontal="center" vertical="center"/>
    </xf>
    <xf numFmtId="0" fontId="36" fillId="4" borderId="8" xfId="0" applyFont="1" applyFill="1" applyBorder="1" applyAlignment="1">
      <alignment horizontal="center" vertical="center" wrapText="1"/>
    </xf>
    <xf numFmtId="0" fontId="18" fillId="3" borderId="0" xfId="0" applyFont="1" applyFill="1" applyBorder="1" applyAlignment="1">
      <alignment horizontal="center" vertical="center" wrapText="1"/>
    </xf>
    <xf numFmtId="164" fontId="18" fillId="3" borderId="0" xfId="2" applyNumberFormat="1" applyFont="1" applyFill="1" applyBorder="1" applyAlignment="1" applyProtection="1">
      <alignment horizontal="center" vertical="center"/>
      <protection locked="0"/>
    </xf>
    <xf numFmtId="0" fontId="20" fillId="3" borderId="0" xfId="16" applyFont="1" applyFill="1" applyBorder="1" applyAlignment="1">
      <alignment horizontal="center" vertical="center"/>
    </xf>
    <xf numFmtId="0" fontId="17" fillId="3" borderId="0" xfId="16"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0" xfId="9" applyFont="1" applyFill="1" applyAlignment="1">
      <alignment horizontal="center" vertical="center"/>
    </xf>
    <xf numFmtId="0" fontId="20" fillId="3" borderId="0" xfId="9" applyFont="1" applyFill="1" applyAlignment="1">
      <alignment horizontal="center" vertical="center"/>
    </xf>
    <xf numFmtId="0" fontId="36" fillId="4" borderId="0" xfId="0" applyFont="1" applyFill="1" applyAlignment="1">
      <alignment horizontal="center" vertical="center" wrapText="1"/>
    </xf>
    <xf numFmtId="0" fontId="36" fillId="4" borderId="0" xfId="0" applyFont="1" applyFill="1" applyAlignment="1">
      <alignment horizontal="center" vertical="center"/>
    </xf>
    <xf numFmtId="0" fontId="30" fillId="3" borderId="0" xfId="2" applyFont="1" applyFill="1" applyBorder="1" applyAlignment="1" applyProtection="1">
      <alignment horizontal="center" vertical="center"/>
      <protection locked="0"/>
    </xf>
    <xf numFmtId="164" fontId="18" fillId="3" borderId="0" xfId="2" applyNumberFormat="1" applyFont="1" applyFill="1" applyBorder="1" applyAlignment="1" applyProtection="1">
      <alignment horizontal="center"/>
      <protection locked="0"/>
    </xf>
    <xf numFmtId="0" fontId="20" fillId="3" borderId="0" xfId="2" applyFont="1" applyFill="1" applyBorder="1" applyAlignment="1" applyProtection="1">
      <alignment horizontal="center" vertical="center"/>
      <protection locked="0"/>
    </xf>
    <xf numFmtId="0" fontId="20" fillId="3" borderId="0" xfId="2" applyFont="1" applyFill="1" applyBorder="1" applyAlignment="1" applyProtection="1">
      <alignment horizontal="center"/>
      <protection locked="0"/>
    </xf>
    <xf numFmtId="0" fontId="17" fillId="3" borderId="0" xfId="2" applyFont="1" applyFill="1" applyBorder="1" applyAlignment="1" applyProtection="1">
      <alignment horizontal="center"/>
      <protection locked="0"/>
    </xf>
    <xf numFmtId="0" fontId="20" fillId="3" borderId="0" xfId="2" applyFont="1" applyFill="1" applyBorder="1" applyAlignment="1" applyProtection="1">
      <alignment horizontal="center" vertical="center" wrapText="1"/>
      <protection locked="0"/>
    </xf>
    <xf numFmtId="0" fontId="24" fillId="4" borderId="0" xfId="0" applyFont="1" applyFill="1" applyBorder="1" applyAlignment="1">
      <alignment horizontal="center" vertical="center"/>
    </xf>
    <xf numFmtId="0" fontId="19" fillId="4" borderId="0" xfId="0" applyFont="1" applyFill="1" applyBorder="1" applyAlignment="1">
      <alignment horizontal="left" vertical="center"/>
    </xf>
    <xf numFmtId="0" fontId="19" fillId="4" borderId="0" xfId="0" applyFont="1" applyFill="1" applyBorder="1" applyAlignment="1">
      <alignment horizontal="right" vertical="center"/>
    </xf>
    <xf numFmtId="0" fontId="36" fillId="4" borderId="0" xfId="0" applyFont="1" applyFill="1" applyBorder="1" applyAlignment="1">
      <alignment horizontal="right" vertical="center"/>
    </xf>
    <xf numFmtId="0" fontId="17" fillId="3" borderId="0" xfId="0" applyFont="1" applyFill="1" applyBorder="1" applyAlignment="1">
      <alignment horizontal="center" vertical="center" wrapText="1"/>
    </xf>
    <xf numFmtId="0" fontId="36" fillId="4" borderId="0" xfId="0" applyFont="1" applyFill="1" applyBorder="1" applyAlignment="1">
      <alignment horizontal="left" vertical="center"/>
    </xf>
  </cellXfs>
  <cellStyles count="18">
    <cellStyle name="Currency 2" xfId="3" xr:uid="{00000000-0005-0000-0000-000000000000}"/>
    <cellStyle name="Hyperlink" xfId="17" builtinId="8"/>
    <cellStyle name="Normal" xfId="0" builtinId="0"/>
    <cellStyle name="Normal 10" xfId="14" xr:uid="{7497ABB9-9A99-490F-A36D-0AE17434492B}"/>
    <cellStyle name="Normal 12 2 2" xfId="6" xr:uid="{BB96D614-1BD4-4E3D-A487-9ADECD2A0D6E}"/>
    <cellStyle name="Normal 2" xfId="5" xr:uid="{00000000-0005-0000-0000-000002000000}"/>
    <cellStyle name="Normal 2 2" xfId="1" xr:uid="{00000000-0005-0000-0000-000003000000}"/>
    <cellStyle name="Normal 3" xfId="4" xr:uid="{00000000-0005-0000-0000-000004000000}"/>
    <cellStyle name="Normal 4" xfId="2" xr:uid="{00000000-0005-0000-0000-000005000000}"/>
    <cellStyle name="Normal 5" xfId="7" xr:uid="{169BF722-22CE-4115-9A7C-15FBC419D94C}"/>
    <cellStyle name="Normal 6" xfId="8" xr:uid="{83B3AA97-C94B-40C5-9659-775E2C9FC235}"/>
    <cellStyle name="Normal 6 2" xfId="12" xr:uid="{E4DA4FA0-1692-4E4D-903A-D6646FA7F202}"/>
    <cellStyle name="Normal 6 3" xfId="15" xr:uid="{7032172E-C25B-41DA-998D-BCDDB669ADA7}"/>
    <cellStyle name="Normal 7" xfId="9" xr:uid="{5BE4BD41-8502-48D4-91EC-7ADEEA57C2F8}"/>
    <cellStyle name="Normal 7 2" xfId="16" xr:uid="{0FCAB240-A3BD-4280-86AE-108CE932A109}"/>
    <cellStyle name="Normal 8" xfId="10" xr:uid="{047D61E1-5B1B-4427-971F-491644876191}"/>
    <cellStyle name="Normal 8 2" xfId="11" xr:uid="{1A68F58D-ED7A-4988-BB43-FD1469C17444}"/>
    <cellStyle name="Normal 9" xfId="13" xr:uid="{40C72E66-922A-403D-96F3-048D42971791}"/>
  </cellStyles>
  <dxfs count="0"/>
  <tableStyles count="0" defaultTableStyle="TableStyleMedium9" defaultPivotStyle="PivotStyleLight16"/>
  <colors>
    <mruColors>
      <color rgb="FFB34645"/>
      <color rgb="FF996600"/>
      <color rgb="FF33CC33"/>
      <color rgb="FFE1B5B5"/>
      <color rgb="FF181000"/>
      <color rgb="FF503500"/>
      <color rgb="FFF3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30.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xdr:row>
      <xdr:rowOff>66675</xdr:rowOff>
    </xdr:from>
    <xdr:to>
      <xdr:col>2</xdr:col>
      <xdr:colOff>1930722</xdr:colOff>
      <xdr:row>11</xdr:row>
      <xdr:rowOff>295275</xdr:rowOff>
    </xdr:to>
    <xdr:pic>
      <xdr:nvPicPr>
        <xdr:cNvPr id="4" name="Picture 3">
          <a:extLst>
            <a:ext uri="{FF2B5EF4-FFF2-40B4-BE49-F238E27FC236}">
              <a16:creationId xmlns:a16="http://schemas.microsoft.com/office/drawing/2014/main" id="{E4268E9B-82E0-4832-9D4D-A6CEB60F2EF3}"/>
            </a:ext>
          </a:extLst>
        </xdr:cNvPr>
        <xdr:cNvPicPr>
          <a:picLocks noChangeAspect="1"/>
        </xdr:cNvPicPr>
      </xdr:nvPicPr>
      <xdr:blipFill>
        <a:blip xmlns:r="http://schemas.openxmlformats.org/officeDocument/2006/relationships" r:embed="rId1"/>
        <a:stretch>
          <a:fillRect/>
        </a:stretch>
      </xdr:blipFill>
      <xdr:spPr>
        <a:xfrm>
          <a:off x="523875" y="962025"/>
          <a:ext cx="1892622" cy="2324100"/>
        </a:xfrm>
        <a:prstGeom prst="rect">
          <a:avLst/>
        </a:prstGeom>
      </xdr:spPr>
    </xdr:pic>
    <xdr:clientData/>
  </xdr:twoCellAnchor>
  <xdr:twoCellAnchor editAs="oneCell">
    <xdr:from>
      <xdr:col>2</xdr:col>
      <xdr:colOff>4152900</xdr:colOff>
      <xdr:row>5</xdr:row>
      <xdr:rowOff>64286</xdr:rowOff>
    </xdr:from>
    <xdr:to>
      <xdr:col>2</xdr:col>
      <xdr:colOff>6572251</xdr:colOff>
      <xdr:row>11</xdr:row>
      <xdr:rowOff>19050</xdr:rowOff>
    </xdr:to>
    <xdr:pic>
      <xdr:nvPicPr>
        <xdr:cNvPr id="5" name="Picture 4">
          <a:extLst>
            <a:ext uri="{FF2B5EF4-FFF2-40B4-BE49-F238E27FC236}">
              <a16:creationId xmlns:a16="http://schemas.microsoft.com/office/drawing/2014/main" id="{FB8F6430-361B-4771-A6CF-5A6CD33B0C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8675" y="1512086"/>
          <a:ext cx="2419351" cy="14978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194387</xdr:colOff>
      <xdr:row>0</xdr:row>
      <xdr:rowOff>58317</xdr:rowOff>
    </xdr:from>
    <xdr:to>
      <xdr:col>16</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AB2EC50-0BA9-4FD3-9466-CBD2A3254AA8}"/>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194387</xdr:colOff>
      <xdr:row>0</xdr:row>
      <xdr:rowOff>58317</xdr:rowOff>
    </xdr:from>
    <xdr:to>
      <xdr:col>17</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43E68E3-D36A-46CD-B10F-616152FA19F8}"/>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E74B190-0F8F-457B-8785-60564704785B}"/>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194387</xdr:colOff>
      <xdr:row>0</xdr:row>
      <xdr:rowOff>58317</xdr:rowOff>
    </xdr:from>
    <xdr:to>
      <xdr:col>12</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690D9FA-6C19-4F91-A464-F3AB5C0EA164}"/>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194387</xdr:colOff>
      <xdr:row>0</xdr:row>
      <xdr:rowOff>58317</xdr:rowOff>
    </xdr:from>
    <xdr:to>
      <xdr:col>15</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807D9C2-D92F-439B-B347-85A56D5BBE27}"/>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F00D42E-7462-46F8-91A0-CE396C3860C7}"/>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0986EEB-113D-4E2F-9AC5-0D1F580B9EFF}"/>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194387</xdr:colOff>
      <xdr:row>0</xdr:row>
      <xdr:rowOff>58317</xdr:rowOff>
    </xdr:from>
    <xdr:to>
      <xdr:col>16</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7B76F02-57E2-47C9-B048-E0A16325396A}"/>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AD3843F-C6A2-4E03-9EC1-4222053EC408}"/>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194387</xdr:colOff>
      <xdr:row>0</xdr:row>
      <xdr:rowOff>58317</xdr:rowOff>
    </xdr:from>
    <xdr:to>
      <xdr:col>15</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A170332-764F-46AE-85EB-B3206A46BB6A}"/>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194387</xdr:colOff>
      <xdr:row>0</xdr:row>
      <xdr:rowOff>58317</xdr:rowOff>
    </xdr:from>
    <xdr:to>
      <xdr:col>10</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B06A949-21B2-493F-BB90-92BC3F191AF2}"/>
            </a:ext>
          </a:extLst>
        </xdr:cNvPr>
        <xdr:cNvSpPr/>
      </xdr:nvSpPr>
      <xdr:spPr>
        <a:xfrm>
          <a:off x="7862984" y="58317"/>
          <a:ext cx="787271" cy="48463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30353F2-42C9-4F26-BAFD-D15CBB8C238C}"/>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194387</xdr:colOff>
      <xdr:row>0</xdr:row>
      <xdr:rowOff>58317</xdr:rowOff>
    </xdr:from>
    <xdr:to>
      <xdr:col>16</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C2DA54A-2A06-4171-8514-FBEF833D2B5D}"/>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194387</xdr:colOff>
      <xdr:row>0</xdr:row>
      <xdr:rowOff>58317</xdr:rowOff>
    </xdr:from>
    <xdr:to>
      <xdr:col>17</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E8F9338-6716-42C5-A9D7-109E716C78FB}"/>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194387</xdr:colOff>
      <xdr:row>15</xdr:row>
      <xdr:rowOff>58317</xdr:rowOff>
    </xdr:from>
    <xdr:to>
      <xdr:col>18</xdr:col>
      <xdr:colOff>981658</xdr:colOff>
      <xdr:row>16</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6572ECA-F9C9-4340-B9E5-72EC79852772}"/>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194387</xdr:colOff>
      <xdr:row>3</xdr:row>
      <xdr:rowOff>58317</xdr:rowOff>
    </xdr:from>
    <xdr:to>
      <xdr:col>13</xdr:col>
      <xdr:colOff>981658</xdr:colOff>
      <xdr:row>4</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3452481-5BBE-49E6-9AB4-8E905D6546F0}"/>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194387</xdr:colOff>
      <xdr:row>0</xdr:row>
      <xdr:rowOff>58317</xdr:rowOff>
    </xdr:from>
    <xdr:to>
      <xdr:col>12</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08863E5-2A1C-4488-B9BE-629FB2B33137}"/>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5B0B30C-6193-40A7-8CB8-677D18F4A181}"/>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194387</xdr:colOff>
      <xdr:row>0</xdr:row>
      <xdr:rowOff>58317</xdr:rowOff>
    </xdr:from>
    <xdr:to>
      <xdr:col>16</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2A2498B-E4B7-4E98-A718-7675E9F05371}"/>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1EF718E-20F5-40D2-838E-65C8854A3A8A}"/>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194387</xdr:colOff>
      <xdr:row>0</xdr:row>
      <xdr:rowOff>58317</xdr:rowOff>
    </xdr:from>
    <xdr:to>
      <xdr:col>16</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16084B2-69D2-45B0-93A5-82687DA3EDD3}"/>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194387</xdr:colOff>
      <xdr:row>0</xdr:row>
      <xdr:rowOff>58317</xdr:rowOff>
    </xdr:from>
    <xdr:to>
      <xdr:col>10</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058A85A-771D-4095-A101-4A8234553130}"/>
            </a:ext>
          </a:extLst>
        </xdr:cNvPr>
        <xdr:cNvSpPr/>
      </xdr:nvSpPr>
      <xdr:spPr>
        <a:xfrm>
          <a:off x="7862012" y="58317"/>
          <a:ext cx="787271" cy="4877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E35C8A3-C1CF-49C3-8D7C-36090D3C799C}"/>
            </a:ext>
          </a:extLst>
        </xdr:cNvPr>
        <xdr:cNvSpPr/>
      </xdr:nvSpPr>
      <xdr:spPr>
        <a:xfrm>
          <a:off x="9347912" y="1229892"/>
          <a:ext cx="415796" cy="54489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194387</xdr:colOff>
      <xdr:row>0</xdr:row>
      <xdr:rowOff>58317</xdr:rowOff>
    </xdr:from>
    <xdr:to>
      <xdr:col>12</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C05F1FD-29CC-4015-BDCA-8A44EB939F98}"/>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70D35CB-11CE-43F1-AB19-1408F1C7268B}"/>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C237629-740F-4310-9161-52D1E409E428}"/>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194387</xdr:colOff>
      <xdr:row>0</xdr:row>
      <xdr:rowOff>58317</xdr:rowOff>
    </xdr:from>
    <xdr:to>
      <xdr:col>13</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9DBF73C-56B6-44DA-A03F-00DB51A8DEDA}"/>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13CB7BD-86A0-4C0E-8638-0D63EDEB55C7}"/>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194387</xdr:colOff>
      <xdr:row>0</xdr:row>
      <xdr:rowOff>58317</xdr:rowOff>
    </xdr:from>
    <xdr:to>
      <xdr:col>15</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0846DDE-C485-4E67-B94C-A0AC78D9587D}"/>
            </a:ext>
          </a:extLst>
        </xdr:cNvPr>
        <xdr:cNvSpPr/>
      </xdr:nvSpPr>
      <xdr:spPr>
        <a:xfrm>
          <a:off x="10395662" y="58317"/>
          <a:ext cx="787271" cy="602042"/>
        </a:xfrm>
        <a:prstGeom prst="leftArrow">
          <a:avLst/>
        </a:prstGeom>
        <a:solidFill>
          <a:srgbClr val="99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62D2-A6BB-45AB-947D-35F0A3E8AA2D}">
  <sheetPr>
    <tabColor rgb="FFFFC000"/>
  </sheetPr>
  <dimension ref="A3:U8"/>
  <sheetViews>
    <sheetView showGridLines="0" topLeftCell="B4" workbookViewId="0">
      <selection activeCell="I7" sqref="I7"/>
    </sheetView>
  </sheetViews>
  <sheetFormatPr defaultRowHeight="12.75"/>
  <cols>
    <col min="1" max="1" width="3.7109375" hidden="1" customWidth="1"/>
    <col min="2" max="2" width="96.5703125" customWidth="1"/>
    <col min="3" max="3" width="85.85546875" customWidth="1"/>
    <col min="8" max="8" width="24.140625" customWidth="1"/>
    <col min="17" max="18" width="9.140625" customWidth="1"/>
    <col min="19" max="19" width="5" customWidth="1"/>
    <col min="20" max="21" width="9.140625" hidden="1" customWidth="1"/>
    <col min="22" max="22" width="14.7109375" customWidth="1"/>
  </cols>
  <sheetData>
    <row r="3" spans="1:14" ht="13.5" thickBot="1"/>
    <row r="4" spans="1:14" ht="36" customHeight="1">
      <c r="B4" s="399" t="s">
        <v>287</v>
      </c>
      <c r="C4" s="400"/>
      <c r="D4" s="374"/>
      <c r="E4" s="374"/>
      <c r="F4" s="374"/>
      <c r="G4" s="374"/>
      <c r="H4" s="374"/>
      <c r="I4" s="374"/>
      <c r="J4" s="374"/>
      <c r="K4" s="374"/>
      <c r="L4" s="374"/>
      <c r="M4" s="374"/>
      <c r="N4" s="374"/>
    </row>
    <row r="5" spans="1:14" ht="42" customHeight="1" thickBot="1">
      <c r="B5" s="401" t="s">
        <v>288</v>
      </c>
      <c r="C5" s="402"/>
      <c r="D5" s="374"/>
      <c r="E5" s="374"/>
      <c r="F5" s="374"/>
      <c r="G5" s="374"/>
      <c r="H5" s="374"/>
      <c r="I5" s="374"/>
      <c r="J5" s="374"/>
      <c r="K5" s="374"/>
      <c r="L5" s="374"/>
      <c r="M5" s="374"/>
      <c r="N5" s="374"/>
    </row>
    <row r="6" spans="1:14" ht="27" customHeight="1" thickBot="1">
      <c r="A6" s="373"/>
      <c r="B6" s="373"/>
      <c r="C6" s="373"/>
      <c r="D6" s="373"/>
      <c r="E6" s="373"/>
      <c r="F6" s="373"/>
      <c r="G6" s="373"/>
      <c r="H6" s="373"/>
      <c r="I6" s="373"/>
      <c r="J6" s="373"/>
      <c r="K6" s="373"/>
      <c r="L6" s="373"/>
      <c r="M6" s="373"/>
      <c r="N6" s="373"/>
    </row>
    <row r="7" spans="1:14" ht="409.6" thickBot="1">
      <c r="B7" s="376" t="s">
        <v>290</v>
      </c>
      <c r="C7" s="375" t="s">
        <v>289</v>
      </c>
    </row>
    <row r="8" spans="1:14" ht="38.25" customHeight="1"/>
  </sheetData>
  <mergeCells count="2">
    <mergeCell ref="B4:C4"/>
    <mergeCell ref="B5:C5"/>
  </mergeCells>
  <printOptions horizontalCentered="1" verticalCentered="1"/>
  <pageMargins left="0" right="0" top="0" bottom="0" header="0" footer="0"/>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B3133-FB23-4DF7-8DBC-E9D77064525F}">
  <sheetPr>
    <tabColor rgb="FFFFFF00"/>
  </sheetPr>
  <dimension ref="B1:Q29"/>
  <sheetViews>
    <sheetView workbookViewId="0">
      <selection activeCell="P1" sqref="P1:Q2"/>
    </sheetView>
  </sheetViews>
  <sheetFormatPr defaultRowHeight="12.75"/>
  <cols>
    <col min="1" max="1" width="2.7109375" customWidth="1"/>
    <col min="3" max="3" width="14.5703125" customWidth="1"/>
    <col min="4" max="8" width="7.5703125" customWidth="1"/>
    <col min="9" max="9" width="13" customWidth="1"/>
    <col min="10" max="10" width="15.42578125" customWidth="1"/>
    <col min="11" max="11" width="6.7109375" customWidth="1"/>
    <col min="17" max="17" width="18.140625" bestFit="1" customWidth="1"/>
  </cols>
  <sheetData>
    <row r="1" spans="2:17" ht="26.25" customHeight="1">
      <c r="B1" s="435" t="s">
        <v>169</v>
      </c>
      <c r="C1" s="435"/>
      <c r="D1" s="435"/>
      <c r="E1" s="435"/>
      <c r="F1" s="435"/>
      <c r="G1" s="435"/>
      <c r="H1" s="435"/>
      <c r="I1" s="435"/>
      <c r="J1" s="435"/>
      <c r="K1" s="436"/>
      <c r="P1" s="403"/>
      <c r="Q1" s="383" t="s">
        <v>318</v>
      </c>
    </row>
    <row r="2" spans="2:17" ht="35.25" customHeight="1">
      <c r="B2" s="437" t="s">
        <v>263</v>
      </c>
      <c r="C2" s="438"/>
      <c r="D2" s="438"/>
      <c r="E2" s="438"/>
      <c r="F2" s="438"/>
      <c r="G2" s="438"/>
      <c r="H2" s="438"/>
      <c r="I2" s="438"/>
      <c r="J2" s="438"/>
      <c r="K2" s="439"/>
      <c r="P2" s="403"/>
      <c r="Q2" s="383" t="s">
        <v>319</v>
      </c>
    </row>
    <row r="3" spans="2:17" ht="26.45" customHeight="1">
      <c r="B3" s="419" t="s">
        <v>53</v>
      </c>
      <c r="C3" s="411" t="s">
        <v>24</v>
      </c>
      <c r="D3" s="440">
        <v>2020</v>
      </c>
      <c r="E3" s="441">
        <v>2021</v>
      </c>
      <c r="F3" s="441"/>
      <c r="G3" s="419" t="s">
        <v>194</v>
      </c>
      <c r="H3" s="419"/>
      <c r="I3" s="252" t="s">
        <v>170</v>
      </c>
      <c r="J3" s="411" t="s">
        <v>23</v>
      </c>
      <c r="K3" s="442" t="s">
        <v>52</v>
      </c>
    </row>
    <row r="4" spans="2:17" ht="26.45" customHeight="1">
      <c r="B4" s="419"/>
      <c r="C4" s="411"/>
      <c r="D4" s="411"/>
      <c r="E4" s="258" t="s">
        <v>69</v>
      </c>
      <c r="F4" s="258" t="s">
        <v>87</v>
      </c>
      <c r="G4" s="258" t="s">
        <v>69</v>
      </c>
      <c r="H4" s="252" t="s">
        <v>55</v>
      </c>
      <c r="I4" s="254">
        <v>2022</v>
      </c>
      <c r="J4" s="411"/>
      <c r="K4" s="442"/>
    </row>
    <row r="5" spans="2:17" ht="26.45" customHeight="1">
      <c r="B5" s="448" t="s">
        <v>264</v>
      </c>
      <c r="C5" s="448"/>
      <c r="D5" s="448"/>
      <c r="E5" s="448"/>
      <c r="F5" s="448"/>
      <c r="G5" s="448"/>
      <c r="H5" s="448"/>
      <c r="I5" s="448"/>
      <c r="J5" s="448"/>
      <c r="K5" s="449"/>
    </row>
    <row r="6" spans="2:17" ht="26.45" customHeight="1">
      <c r="B6" s="26">
        <v>1</v>
      </c>
      <c r="C6" s="98" t="s">
        <v>6</v>
      </c>
      <c r="D6" s="98">
        <v>9.2170846994535491</v>
      </c>
      <c r="E6" s="98">
        <v>9.1046880953874307</v>
      </c>
      <c r="F6" s="47">
        <f>E6/$E$16*100</f>
        <v>41.6238997302057</v>
      </c>
      <c r="G6" s="98">
        <f t="shared" ref="G6:G15" si="0">E6-D6</f>
        <v>-0.1123966040661184</v>
      </c>
      <c r="H6" s="98">
        <f t="shared" ref="H6:H16" si="1">G6/D6*100</f>
        <v>-1.2194376826414759</v>
      </c>
      <c r="I6" s="98">
        <v>9.9094922195859105</v>
      </c>
      <c r="J6" s="199" t="s">
        <v>32</v>
      </c>
      <c r="K6" s="197">
        <v>1</v>
      </c>
    </row>
    <row r="7" spans="2:17" ht="26.45" customHeight="1">
      <c r="B7" s="24">
        <v>2</v>
      </c>
      <c r="C7" s="256" t="s">
        <v>2</v>
      </c>
      <c r="D7" s="256">
        <v>3.9979098360215097</v>
      </c>
      <c r="E7" s="256">
        <v>3.9952494631500999</v>
      </c>
      <c r="F7" s="46">
        <f t="shared" ref="F7:F16" si="2">E7/$E$16*100</f>
        <v>18.265080726441017</v>
      </c>
      <c r="G7" s="256">
        <f t="shared" si="0"/>
        <v>-2.6603728714098551E-3</v>
      </c>
      <c r="H7" s="256">
        <f t="shared" si="1"/>
        <v>-6.6544093802208035E-2</v>
      </c>
      <c r="I7" s="256">
        <v>4.4947167758732594</v>
      </c>
      <c r="J7" s="198" t="s">
        <v>27</v>
      </c>
      <c r="K7" s="196">
        <v>2</v>
      </c>
    </row>
    <row r="8" spans="2:17" ht="26.45" customHeight="1">
      <c r="B8" s="26">
        <v>3</v>
      </c>
      <c r="C8" s="98" t="s">
        <v>58</v>
      </c>
      <c r="D8" s="98">
        <v>2.7869237400000002</v>
      </c>
      <c r="E8" s="98">
        <v>2.7387231789000004</v>
      </c>
      <c r="F8" s="47">
        <f t="shared" si="2"/>
        <v>12.520619904055369</v>
      </c>
      <c r="G8" s="98">
        <f t="shared" si="0"/>
        <v>-4.8200561099999817E-2</v>
      </c>
      <c r="H8" s="98">
        <f t="shared" si="1"/>
        <v>-1.7295256561272041</v>
      </c>
      <c r="I8" s="98">
        <v>2.8676042278450002</v>
      </c>
      <c r="J8" s="199" t="s">
        <v>33</v>
      </c>
      <c r="K8" s="197">
        <v>3</v>
      </c>
    </row>
    <row r="9" spans="2:17" ht="26.45" customHeight="1">
      <c r="B9" s="24">
        <v>4</v>
      </c>
      <c r="C9" s="256" t="s">
        <v>3</v>
      </c>
      <c r="D9" s="256">
        <v>2.4263333333333303</v>
      </c>
      <c r="E9" s="256">
        <v>2.4164166666666698</v>
      </c>
      <c r="F9" s="46">
        <f t="shared" si="2"/>
        <v>11.047131322454309</v>
      </c>
      <c r="G9" s="256">
        <f t="shared" si="0"/>
        <v>-9.9166666666605785E-3</v>
      </c>
      <c r="H9" s="256">
        <f t="shared" si="1"/>
        <v>-0.40870998763541377</v>
      </c>
      <c r="I9" s="256">
        <v>2.5372374999999998</v>
      </c>
      <c r="J9" s="198" t="s">
        <v>28</v>
      </c>
      <c r="K9" s="196">
        <v>4</v>
      </c>
    </row>
    <row r="10" spans="2:17" ht="26.45" customHeight="1">
      <c r="B10" s="26">
        <v>5</v>
      </c>
      <c r="C10" s="98" t="s">
        <v>17</v>
      </c>
      <c r="D10" s="98">
        <v>0.3</v>
      </c>
      <c r="E10" s="98">
        <v>1</v>
      </c>
      <c r="F10" s="47">
        <f t="shared" si="2"/>
        <v>4.5716996885695602</v>
      </c>
      <c r="G10" s="98">
        <f t="shared" si="0"/>
        <v>0.7</v>
      </c>
      <c r="H10" s="98">
        <f t="shared" si="1"/>
        <v>233.33333333333334</v>
      </c>
      <c r="I10" s="98">
        <v>1.05</v>
      </c>
      <c r="J10" s="199" t="s">
        <v>30</v>
      </c>
      <c r="K10" s="197">
        <v>5</v>
      </c>
    </row>
    <row r="11" spans="2:17" ht="26.45" customHeight="1">
      <c r="B11" s="24">
        <v>6</v>
      </c>
      <c r="C11" s="256" t="s">
        <v>4</v>
      </c>
      <c r="D11" s="256">
        <v>0.95067999999999997</v>
      </c>
      <c r="E11" s="256">
        <v>0.95987500000000003</v>
      </c>
      <c r="F11" s="46">
        <f t="shared" si="2"/>
        <v>4.3882602385657066</v>
      </c>
      <c r="G11" s="256">
        <f t="shared" si="0"/>
        <v>9.1950000000000642E-3</v>
      </c>
      <c r="H11" s="256">
        <f t="shared" si="1"/>
        <v>0.96720242352842845</v>
      </c>
      <c r="I11" s="256">
        <v>1.006</v>
      </c>
      <c r="J11" s="198" t="s">
        <v>29</v>
      </c>
      <c r="K11" s="196">
        <v>6</v>
      </c>
    </row>
    <row r="12" spans="2:17" ht="26.45" customHeight="1">
      <c r="B12" s="26">
        <v>7</v>
      </c>
      <c r="C12" s="98" t="s">
        <v>0</v>
      </c>
      <c r="D12" s="98">
        <v>0.90009587608216701</v>
      </c>
      <c r="E12" s="98">
        <v>0.91111745823827506</v>
      </c>
      <c r="F12" s="47">
        <f t="shared" si="2"/>
        <v>4.1653554000782114</v>
      </c>
      <c r="G12" s="98">
        <f t="shared" si="0"/>
        <v>1.1021582156108045E-2</v>
      </c>
      <c r="H12" s="98">
        <f t="shared" si="1"/>
        <v>1.2244897959183538</v>
      </c>
      <c r="I12" s="98">
        <v>1.0164904633974301</v>
      </c>
      <c r="J12" s="199" t="s">
        <v>25</v>
      </c>
      <c r="K12" s="197">
        <v>7</v>
      </c>
    </row>
    <row r="13" spans="2:17" ht="26.45" customHeight="1">
      <c r="B13" s="24">
        <v>8</v>
      </c>
      <c r="C13" s="256" t="s">
        <v>5</v>
      </c>
      <c r="D13" s="256">
        <v>0.52602739726027403</v>
      </c>
      <c r="E13" s="256">
        <v>0.55342465753424708</v>
      </c>
      <c r="F13" s="46">
        <f t="shared" si="2"/>
        <v>2.5300913344960327</v>
      </c>
      <c r="G13" s="256">
        <f t="shared" si="0"/>
        <v>2.7397260273973045E-2</v>
      </c>
      <c r="H13" s="256">
        <f t="shared" si="1"/>
        <v>5.2083333333334165</v>
      </c>
      <c r="I13" s="256">
        <v>0.56172602739725996</v>
      </c>
      <c r="J13" s="198" t="s">
        <v>31</v>
      </c>
      <c r="K13" s="196">
        <v>8</v>
      </c>
    </row>
    <row r="14" spans="2:17" ht="26.45" customHeight="1">
      <c r="B14" s="26">
        <v>9</v>
      </c>
      <c r="C14" s="98" t="s">
        <v>1</v>
      </c>
      <c r="D14" s="98">
        <v>0.19420821917808201</v>
      </c>
      <c r="E14" s="98">
        <v>0.19420821917808201</v>
      </c>
      <c r="F14" s="47">
        <f t="shared" si="2"/>
        <v>0.88786165513408644</v>
      </c>
      <c r="G14" s="98">
        <f t="shared" si="0"/>
        <v>0</v>
      </c>
      <c r="H14" s="98">
        <f t="shared" si="1"/>
        <v>0</v>
      </c>
      <c r="I14" s="98">
        <v>0.19420821917808201</v>
      </c>
      <c r="J14" s="199" t="s">
        <v>26</v>
      </c>
      <c r="K14" s="197">
        <v>9</v>
      </c>
    </row>
    <row r="15" spans="2:17" ht="26.45" customHeight="1">
      <c r="B15" s="443" t="s">
        <v>142</v>
      </c>
      <c r="C15" s="443"/>
      <c r="D15" s="256">
        <v>16.101257389225236</v>
      </c>
      <c r="E15" s="256">
        <v>15.967335817666431</v>
      </c>
      <c r="F15" s="46">
        <f t="shared" si="2"/>
        <v>72.997864184911208</v>
      </c>
      <c r="G15" s="256">
        <f t="shared" si="0"/>
        <v>-0.13392157155880469</v>
      </c>
      <c r="H15" s="256">
        <f t="shared" si="1"/>
        <v>-0.83174604517795825</v>
      </c>
      <c r="I15" s="256">
        <v>17.07626819400625</v>
      </c>
      <c r="J15" s="444" t="s">
        <v>147</v>
      </c>
      <c r="K15" s="445"/>
    </row>
    <row r="16" spans="2:17" ht="26.45" customHeight="1">
      <c r="B16" s="446" t="s">
        <v>262</v>
      </c>
      <c r="C16" s="446"/>
      <c r="D16" s="257">
        <f>SUM(D6:D14)</f>
        <v>21.299263101328911</v>
      </c>
      <c r="E16" s="257">
        <f>SUM(E6:E14)</f>
        <v>21.873702739054806</v>
      </c>
      <c r="F16" s="257">
        <f t="shared" si="2"/>
        <v>100</v>
      </c>
      <c r="G16" s="257">
        <f>SUM(G6:G14)</f>
        <v>0.57443963772589246</v>
      </c>
      <c r="H16" s="257">
        <f t="shared" si="1"/>
        <v>2.6969930132937407</v>
      </c>
      <c r="I16" s="257">
        <f>SUM(I6:I14)</f>
        <v>23.637475433276947</v>
      </c>
      <c r="J16" s="446" t="s">
        <v>148</v>
      </c>
      <c r="K16" s="447"/>
    </row>
    <row r="17" spans="2:11" ht="26.45" customHeight="1">
      <c r="B17" s="448" t="s">
        <v>265</v>
      </c>
      <c r="C17" s="448"/>
      <c r="D17" s="448"/>
      <c r="E17" s="448"/>
      <c r="F17" s="448"/>
      <c r="G17" s="448"/>
      <c r="H17" s="448"/>
      <c r="I17" s="448"/>
      <c r="J17" s="448"/>
      <c r="K17" s="449"/>
    </row>
    <row r="18" spans="2:11" ht="26.45" customHeight="1">
      <c r="B18" s="26">
        <v>1</v>
      </c>
      <c r="C18" s="98" t="s">
        <v>6</v>
      </c>
      <c r="D18" s="98">
        <v>6.6323205479452101</v>
      </c>
      <c r="E18" s="98">
        <v>6.56675156535219</v>
      </c>
      <c r="F18" s="47">
        <f>E18/$E$28*100</f>
        <v>40.465981378403235</v>
      </c>
      <c r="G18" s="98">
        <f t="shared" ref="G18:G28" si="3">E18-D18</f>
        <v>-6.5568982593020131E-2</v>
      </c>
      <c r="H18" s="98">
        <f t="shared" ref="H18:H27" si="4">G18/D18*100</f>
        <v>-0.98862806945201642</v>
      </c>
      <c r="I18" s="98">
        <v>7.3116196099683499</v>
      </c>
      <c r="J18" s="199" t="s">
        <v>32</v>
      </c>
      <c r="K18" s="197">
        <v>1</v>
      </c>
    </row>
    <row r="19" spans="2:11" ht="26.45" customHeight="1">
      <c r="B19" s="24">
        <v>2</v>
      </c>
      <c r="C19" s="256" t="s">
        <v>2</v>
      </c>
      <c r="D19" s="256">
        <v>3.4294795188172</v>
      </c>
      <c r="E19" s="256">
        <v>3.44063914477948</v>
      </c>
      <c r="F19" s="46">
        <f t="shared" ref="F19:F28" si="5">E19/$E$28*100</f>
        <v>21.202087238545396</v>
      </c>
      <c r="G19" s="256">
        <f t="shared" si="3"/>
        <v>1.1159625962279929E-2</v>
      </c>
      <c r="H19" s="256">
        <f t="shared" si="4"/>
        <v>0.32540290446547976</v>
      </c>
      <c r="I19" s="256">
        <v>3.8707716818196403</v>
      </c>
      <c r="J19" s="198" t="s">
        <v>27</v>
      </c>
      <c r="K19" s="196">
        <v>2</v>
      </c>
    </row>
    <row r="20" spans="2:11" ht="26.45" customHeight="1">
      <c r="B20" s="26">
        <v>3</v>
      </c>
      <c r="C20" s="98" t="s">
        <v>58</v>
      </c>
      <c r="D20" s="98">
        <v>2.4439914803925502</v>
      </c>
      <c r="E20" s="98">
        <v>2.4021555196330797</v>
      </c>
      <c r="F20" s="47">
        <f t="shared" si="5"/>
        <v>14.802688903046295</v>
      </c>
      <c r="G20" s="98">
        <f t="shared" si="3"/>
        <v>-4.1835960759470492E-2</v>
      </c>
      <c r="H20" s="98">
        <f t="shared" si="4"/>
        <v>-1.7117883223042523</v>
      </c>
      <c r="I20" s="98">
        <v>2.6625314897476402</v>
      </c>
      <c r="J20" s="199" t="s">
        <v>33</v>
      </c>
      <c r="K20" s="197">
        <v>3</v>
      </c>
    </row>
    <row r="21" spans="2:11" ht="26.45" customHeight="1">
      <c r="B21" s="24">
        <v>4</v>
      </c>
      <c r="C21" s="256" t="s">
        <v>3</v>
      </c>
      <c r="D21" s="256">
        <v>1.2833333333333301</v>
      </c>
      <c r="E21" s="256">
        <v>1.2234166666666699</v>
      </c>
      <c r="F21" s="46">
        <f t="shared" si="5"/>
        <v>7.5390024365428339</v>
      </c>
      <c r="G21" s="256">
        <f t="shared" si="3"/>
        <v>-5.9916666666660179E-2</v>
      </c>
      <c r="H21" s="256">
        <f t="shared" si="4"/>
        <v>-4.6688311688306747</v>
      </c>
      <c r="I21" s="256">
        <v>1.3442375</v>
      </c>
      <c r="J21" s="198" t="s">
        <v>28</v>
      </c>
      <c r="K21" s="196">
        <v>4</v>
      </c>
    </row>
    <row r="22" spans="2:11" ht="26.45" customHeight="1">
      <c r="B22" s="26">
        <v>5</v>
      </c>
      <c r="C22" s="98" t="s">
        <v>17</v>
      </c>
      <c r="D22" s="98">
        <v>0.24417816125619798</v>
      </c>
      <c r="E22" s="98">
        <v>0.813927204187326</v>
      </c>
      <c r="F22" s="47">
        <f t="shared" si="5"/>
        <v>5.0156249646782083</v>
      </c>
      <c r="G22" s="98">
        <f t="shared" si="3"/>
        <v>0.56974904293112805</v>
      </c>
      <c r="H22" s="98">
        <f t="shared" si="4"/>
        <v>233.33333333333309</v>
      </c>
      <c r="I22" s="98">
        <v>0.85462356439669307</v>
      </c>
      <c r="J22" s="199" t="s">
        <v>30</v>
      </c>
      <c r="K22" s="197">
        <v>5</v>
      </c>
    </row>
    <row r="23" spans="2:11" ht="26.45" customHeight="1">
      <c r="B23" s="24">
        <v>6</v>
      </c>
      <c r="C23" s="256" t="s">
        <v>4</v>
      </c>
      <c r="D23" s="256">
        <v>0.78095534246575293</v>
      </c>
      <c r="E23" s="256">
        <v>0.80821917808219201</v>
      </c>
      <c r="F23" s="46">
        <f t="shared" si="5"/>
        <v>4.9804506664305777</v>
      </c>
      <c r="G23" s="256">
        <f t="shared" si="3"/>
        <v>2.726383561643908E-2</v>
      </c>
      <c r="H23" s="256">
        <f t="shared" si="4"/>
        <v>3.4910876632660561</v>
      </c>
      <c r="I23" s="256">
        <v>0.940821917808219</v>
      </c>
      <c r="J23" s="198" t="s">
        <v>29</v>
      </c>
      <c r="K23" s="196">
        <v>6</v>
      </c>
    </row>
    <row r="24" spans="2:11" ht="26.45" customHeight="1">
      <c r="B24" s="26">
        <v>7</v>
      </c>
      <c r="C24" s="98" t="s">
        <v>5</v>
      </c>
      <c r="D24" s="98">
        <v>0.44405947015286201</v>
      </c>
      <c r="E24" s="98">
        <v>0.48050935166124303</v>
      </c>
      <c r="F24" s="47">
        <f t="shared" si="5"/>
        <v>2.9610199629091087</v>
      </c>
      <c r="G24" s="98">
        <f t="shared" si="3"/>
        <v>3.6449881508381021E-2</v>
      </c>
      <c r="H24" s="98">
        <f t="shared" si="4"/>
        <v>8.2083333333333925</v>
      </c>
      <c r="I24" s="98">
        <v>0.50213227248599901</v>
      </c>
      <c r="J24" s="199" t="s">
        <v>31</v>
      </c>
      <c r="K24" s="197">
        <v>7</v>
      </c>
    </row>
    <row r="25" spans="2:11" ht="26.45" customHeight="1">
      <c r="B25" s="24">
        <v>8</v>
      </c>
      <c r="C25" s="256" t="s">
        <v>0</v>
      </c>
      <c r="D25" s="256">
        <v>0.360153617815126</v>
      </c>
      <c r="E25" s="256">
        <v>0.340383455341353</v>
      </c>
      <c r="F25" s="46">
        <f t="shared" si="5"/>
        <v>2.0975288052672072</v>
      </c>
      <c r="G25" s="256">
        <f t="shared" si="3"/>
        <v>-1.9770162473773001E-2</v>
      </c>
      <c r="H25" s="256">
        <f t="shared" si="4"/>
        <v>-5.4893693956786569</v>
      </c>
      <c r="I25" s="256">
        <v>0.40406980665418402</v>
      </c>
      <c r="J25" s="198" t="s">
        <v>25</v>
      </c>
      <c r="K25" s="196">
        <v>8</v>
      </c>
    </row>
    <row r="26" spans="2:11" ht="26.45" customHeight="1">
      <c r="B26" s="26">
        <v>9</v>
      </c>
      <c r="C26" s="98" t="s">
        <v>1</v>
      </c>
      <c r="D26" s="98">
        <v>0.15183013698630099</v>
      </c>
      <c r="E26" s="98">
        <v>0.15183013698630099</v>
      </c>
      <c r="F26" s="47">
        <f t="shared" si="5"/>
        <v>0.93561564417711518</v>
      </c>
      <c r="G26" s="98">
        <f t="shared" si="3"/>
        <v>0</v>
      </c>
      <c r="H26" s="98">
        <f t="shared" si="4"/>
        <v>0</v>
      </c>
      <c r="I26" s="98">
        <v>0.15183013698630099</v>
      </c>
      <c r="J26" s="199" t="s">
        <v>26</v>
      </c>
      <c r="K26" s="197">
        <v>9</v>
      </c>
    </row>
    <row r="27" spans="2:11" ht="26.45" customHeight="1">
      <c r="B27" s="443" t="s">
        <v>142</v>
      </c>
      <c r="C27" s="443"/>
      <c r="D27" s="256">
        <v>11.736490311276008</v>
      </c>
      <c r="E27" s="256">
        <v>11.632882418381676</v>
      </c>
      <c r="F27" s="46">
        <f t="shared" si="5"/>
        <v>71.684758991509185</v>
      </c>
      <c r="G27" s="256">
        <f t="shared" si="3"/>
        <v>-0.10360789289433114</v>
      </c>
      <c r="H27" s="256">
        <f t="shared" si="4"/>
        <v>-0.8827842919513027</v>
      </c>
      <c r="I27" s="256">
        <v>12.913172926996509</v>
      </c>
      <c r="J27" s="444" t="s">
        <v>147</v>
      </c>
      <c r="K27" s="445"/>
    </row>
    <row r="28" spans="2:11" ht="26.45" customHeight="1">
      <c r="B28" s="446" t="s">
        <v>262</v>
      </c>
      <c r="C28" s="446"/>
      <c r="D28" s="257">
        <f>SUM(D18:D26)</f>
        <v>15.770301609164529</v>
      </c>
      <c r="E28" s="257">
        <f>SUM(E18:E26)</f>
        <v>16.227832222689837</v>
      </c>
      <c r="F28" s="257">
        <f t="shared" si="5"/>
        <v>100</v>
      </c>
      <c r="G28" s="257">
        <f t="shared" si="3"/>
        <v>0.45753061352530899</v>
      </c>
      <c r="H28" s="257">
        <f>G28/D28*100</f>
        <v>2.9012166340523642</v>
      </c>
      <c r="I28" s="257">
        <f>SUM(I18:I26)</f>
        <v>18.042637979867028</v>
      </c>
      <c r="J28" s="446" t="s">
        <v>148</v>
      </c>
      <c r="K28" s="447"/>
    </row>
    <row r="29" spans="2:11" ht="15" customHeight="1">
      <c r="B29" s="350" t="s">
        <v>245</v>
      </c>
      <c r="C29" s="351"/>
      <c r="D29" s="351"/>
      <c r="E29" s="351"/>
      <c r="F29" s="351"/>
      <c r="G29" s="352"/>
      <c r="H29" s="351"/>
      <c r="I29" s="351"/>
      <c r="J29" s="358"/>
      <c r="K29" s="354" t="s">
        <v>242</v>
      </c>
    </row>
  </sheetData>
  <mergeCells count="20">
    <mergeCell ref="B27:C27"/>
    <mergeCell ref="J27:K27"/>
    <mergeCell ref="B28:C28"/>
    <mergeCell ref="J28:K28"/>
    <mergeCell ref="B5:K5"/>
    <mergeCell ref="B15:C15"/>
    <mergeCell ref="J15:K15"/>
    <mergeCell ref="B16:C16"/>
    <mergeCell ref="J16:K16"/>
    <mergeCell ref="B17:K17"/>
    <mergeCell ref="P1:P2"/>
    <mergeCell ref="B1:K1"/>
    <mergeCell ref="B2:K2"/>
    <mergeCell ref="B3:B4"/>
    <mergeCell ref="C3:C4"/>
    <mergeCell ref="D3:D4"/>
    <mergeCell ref="E3:F3"/>
    <mergeCell ref="G3:H3"/>
    <mergeCell ref="J3:J4"/>
    <mergeCell ref="K3:K4"/>
  </mergeCells>
  <printOptions horizontalCentered="1" verticalCentered="1"/>
  <pageMargins left="0" right="0" top="0" bottom="0" header="0" footer="0"/>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D8E3-B32A-43FA-AB77-F13E83370DC4}">
  <sheetPr>
    <tabColor rgb="FFFFFF00"/>
  </sheetPr>
  <dimension ref="B1:R29"/>
  <sheetViews>
    <sheetView workbookViewId="0">
      <selection activeCell="Q1" sqref="Q1:R2"/>
    </sheetView>
  </sheetViews>
  <sheetFormatPr defaultRowHeight="12.75"/>
  <cols>
    <col min="1" max="1" width="2.7109375" customWidth="1"/>
    <col min="9" max="9" width="11.28515625" customWidth="1"/>
    <col min="10" max="10" width="17" customWidth="1"/>
    <col min="11" max="11" width="5.7109375" customWidth="1"/>
    <col min="18" max="18" width="18.140625" bestFit="1" customWidth="1"/>
  </cols>
  <sheetData>
    <row r="1" spans="2:18" ht="26.25" customHeight="1">
      <c r="B1" s="450" t="s">
        <v>171</v>
      </c>
      <c r="C1" s="450"/>
      <c r="D1" s="450"/>
      <c r="E1" s="450"/>
      <c r="F1" s="450"/>
      <c r="G1" s="450"/>
      <c r="H1" s="450"/>
      <c r="I1" s="450"/>
      <c r="J1" s="450"/>
      <c r="K1" s="450"/>
      <c r="Q1" s="403"/>
      <c r="R1" s="383" t="s">
        <v>318</v>
      </c>
    </row>
    <row r="2" spans="2:18" ht="39.75" customHeight="1">
      <c r="B2" s="437" t="s">
        <v>279</v>
      </c>
      <c r="C2" s="438"/>
      <c r="D2" s="438"/>
      <c r="E2" s="438"/>
      <c r="F2" s="438"/>
      <c r="G2" s="438"/>
      <c r="H2" s="438"/>
      <c r="I2" s="438"/>
      <c r="J2" s="438"/>
      <c r="K2" s="438"/>
      <c r="Q2" s="403"/>
      <c r="R2" s="383" t="s">
        <v>319</v>
      </c>
    </row>
    <row r="3" spans="2:18" ht="26.45" customHeight="1">
      <c r="B3" s="419" t="s">
        <v>53</v>
      </c>
      <c r="C3" s="411" t="s">
        <v>24</v>
      </c>
      <c r="D3" s="440">
        <v>2020</v>
      </c>
      <c r="E3" s="441">
        <v>2021</v>
      </c>
      <c r="F3" s="441"/>
      <c r="G3" s="419" t="s">
        <v>194</v>
      </c>
      <c r="H3" s="419"/>
      <c r="I3" s="252" t="s">
        <v>237</v>
      </c>
      <c r="J3" s="411" t="s">
        <v>23</v>
      </c>
      <c r="K3" s="419" t="s">
        <v>52</v>
      </c>
    </row>
    <row r="4" spans="2:18" ht="26.45" customHeight="1">
      <c r="B4" s="419"/>
      <c r="C4" s="411"/>
      <c r="D4" s="411"/>
      <c r="E4" s="258" t="s">
        <v>69</v>
      </c>
      <c r="F4" s="258" t="s">
        <v>87</v>
      </c>
      <c r="G4" s="258" t="s">
        <v>69</v>
      </c>
      <c r="H4" s="252" t="s">
        <v>55</v>
      </c>
      <c r="I4" s="254">
        <v>2022</v>
      </c>
      <c r="J4" s="411"/>
      <c r="K4" s="419"/>
    </row>
    <row r="5" spans="2:18" ht="26.45" customHeight="1">
      <c r="B5" s="448" t="s">
        <v>281</v>
      </c>
      <c r="C5" s="448"/>
      <c r="D5" s="448"/>
      <c r="E5" s="448"/>
      <c r="F5" s="448"/>
      <c r="G5" s="448"/>
      <c r="H5" s="448"/>
      <c r="I5" s="448"/>
      <c r="J5" s="448"/>
      <c r="K5" s="448"/>
    </row>
    <row r="6" spans="2:18" ht="26.45" customHeight="1">
      <c r="B6" s="26">
        <v>1</v>
      </c>
      <c r="C6" s="98" t="s">
        <v>5</v>
      </c>
      <c r="D6" s="98">
        <v>4.4503214338335901</v>
      </c>
      <c r="E6" s="98">
        <v>4.5399072600971895</v>
      </c>
      <c r="F6" s="98">
        <f>E6/$E$16*100</f>
        <v>38.620567419040427</v>
      </c>
      <c r="G6" s="98">
        <f t="shared" ref="G6:G15" si="0">E6-D6</f>
        <v>8.9585826263599344E-2</v>
      </c>
      <c r="H6" s="98">
        <f t="shared" ref="H6:H13" si="1">G6/D6*100</f>
        <v>2.0130192300835321</v>
      </c>
      <c r="I6" s="98">
        <v>4.7018587034503296</v>
      </c>
      <c r="J6" s="199" t="s">
        <v>31</v>
      </c>
      <c r="K6" s="26">
        <v>1</v>
      </c>
    </row>
    <row r="7" spans="2:18" ht="26.45" customHeight="1">
      <c r="B7" s="24">
        <v>2</v>
      </c>
      <c r="C7" s="256" t="s">
        <v>6</v>
      </c>
      <c r="D7" s="256">
        <v>2.31125381694507</v>
      </c>
      <c r="E7" s="256">
        <v>2.4415724031563002</v>
      </c>
      <c r="F7" s="256">
        <f t="shared" ref="F7:F16" si="2">E7/$E$16*100</f>
        <v>20.770228597697788</v>
      </c>
      <c r="G7" s="256">
        <f t="shared" si="0"/>
        <v>0.13031858621123016</v>
      </c>
      <c r="H7" s="256">
        <f t="shared" si="1"/>
        <v>5.6384368196947081</v>
      </c>
      <c r="I7" s="256">
        <v>2.4818386956260898</v>
      </c>
      <c r="J7" s="198" t="s">
        <v>32</v>
      </c>
      <c r="K7" s="24">
        <v>2</v>
      </c>
    </row>
    <row r="8" spans="2:18" ht="26.45" customHeight="1">
      <c r="B8" s="26">
        <v>3</v>
      </c>
      <c r="C8" s="98" t="s">
        <v>0</v>
      </c>
      <c r="D8" s="98">
        <v>1.5008219178082201</v>
      </c>
      <c r="E8" s="98">
        <v>1.7358904109589002</v>
      </c>
      <c r="F8" s="98">
        <f t="shared" si="2"/>
        <v>14.767057740969976</v>
      </c>
      <c r="G8" s="98">
        <f t="shared" si="0"/>
        <v>0.23506849315068012</v>
      </c>
      <c r="H8" s="98">
        <f t="shared" si="1"/>
        <v>15.662650602409309</v>
      </c>
      <c r="I8" s="98">
        <v>1.66356164383562</v>
      </c>
      <c r="J8" s="199" t="s">
        <v>25</v>
      </c>
      <c r="K8" s="26">
        <v>3</v>
      </c>
    </row>
    <row r="9" spans="2:18" ht="26.45" customHeight="1">
      <c r="B9" s="24">
        <v>4</v>
      </c>
      <c r="C9" s="256" t="s">
        <v>58</v>
      </c>
      <c r="D9" s="256">
        <v>1.1640986245110201</v>
      </c>
      <c r="E9" s="256">
        <v>1.1873805970012399</v>
      </c>
      <c r="F9" s="256">
        <f t="shared" si="2"/>
        <v>10.100935937965648</v>
      </c>
      <c r="G9" s="256">
        <f t="shared" si="0"/>
        <v>2.3281972490219793E-2</v>
      </c>
      <c r="H9" s="256">
        <f t="shared" si="1"/>
        <v>1.9999999999999476</v>
      </c>
      <c r="I9" s="256">
        <v>1.2016291641652601</v>
      </c>
      <c r="J9" s="198" t="s">
        <v>33</v>
      </c>
      <c r="K9" s="24">
        <v>4</v>
      </c>
    </row>
    <row r="10" spans="2:18" ht="26.45" customHeight="1">
      <c r="B10" s="26">
        <v>5</v>
      </c>
      <c r="C10" s="98" t="s">
        <v>4</v>
      </c>
      <c r="D10" s="98">
        <v>0.77482653635258802</v>
      </c>
      <c r="E10" s="98">
        <v>0.99850660863070395</v>
      </c>
      <c r="F10" s="98">
        <f t="shared" si="2"/>
        <v>8.4942025437219986</v>
      </c>
      <c r="G10" s="98">
        <f t="shared" si="0"/>
        <v>0.22368007227811593</v>
      </c>
      <c r="H10" s="98">
        <f t="shared" si="1"/>
        <v>28.868406254006945</v>
      </c>
      <c r="I10" s="98">
        <v>1.00097814596108</v>
      </c>
      <c r="J10" s="199" t="s">
        <v>29</v>
      </c>
      <c r="K10" s="26">
        <v>5</v>
      </c>
    </row>
    <row r="11" spans="2:18" ht="26.45" customHeight="1">
      <c r="B11" s="24">
        <v>6</v>
      </c>
      <c r="C11" s="256" t="s">
        <v>1</v>
      </c>
      <c r="D11" s="256">
        <v>0.44010936986301402</v>
      </c>
      <c r="E11" s="256">
        <v>0.44010936986301402</v>
      </c>
      <c r="F11" s="256">
        <f t="shared" si="2"/>
        <v>3.7439693405063208</v>
      </c>
      <c r="G11" s="256">
        <f t="shared" si="0"/>
        <v>0</v>
      </c>
      <c r="H11" s="256">
        <f t="shared" si="1"/>
        <v>0</v>
      </c>
      <c r="I11" s="256">
        <v>0.45681408739725998</v>
      </c>
      <c r="J11" s="198" t="s">
        <v>26</v>
      </c>
      <c r="K11" s="24">
        <v>6</v>
      </c>
    </row>
    <row r="12" spans="2:18" ht="26.45" customHeight="1">
      <c r="B12" s="26">
        <v>7</v>
      </c>
      <c r="C12" s="98" t="s">
        <v>3</v>
      </c>
      <c r="D12" s="98">
        <v>0.259606747415488</v>
      </c>
      <c r="E12" s="98">
        <v>0.26206820616117099</v>
      </c>
      <c r="F12" s="98">
        <f t="shared" si="2"/>
        <v>2.2293897748514402</v>
      </c>
      <c r="G12" s="98">
        <f t="shared" si="0"/>
        <v>2.4614587456829873E-3</v>
      </c>
      <c r="H12" s="98">
        <f t="shared" si="1"/>
        <v>0.948148986953541</v>
      </c>
      <c r="I12" s="98">
        <v>0.27340908516735102</v>
      </c>
      <c r="J12" s="199" t="s">
        <v>28</v>
      </c>
      <c r="K12" s="26">
        <v>7</v>
      </c>
    </row>
    <row r="13" spans="2:18" ht="26.45" customHeight="1">
      <c r="B13" s="24">
        <v>8</v>
      </c>
      <c r="C13" s="256" t="s">
        <v>17</v>
      </c>
      <c r="D13" s="256">
        <v>9.7184746177764E-2</v>
      </c>
      <c r="E13" s="256">
        <v>0.14971936244821399</v>
      </c>
      <c r="F13" s="256">
        <f t="shared" si="2"/>
        <v>1.2736486452463818</v>
      </c>
      <c r="G13" s="256">
        <f t="shared" si="0"/>
        <v>5.2534616270449988E-2</v>
      </c>
      <c r="H13" s="256">
        <f t="shared" si="1"/>
        <v>54.056442329290121</v>
      </c>
      <c r="I13" s="256">
        <v>0.157205330570624</v>
      </c>
      <c r="J13" s="198" t="s">
        <v>30</v>
      </c>
      <c r="K13" s="24">
        <v>8</v>
      </c>
    </row>
    <row r="14" spans="2:18" ht="26.45" customHeight="1">
      <c r="B14" s="26">
        <v>9</v>
      </c>
      <c r="C14" s="98" t="s">
        <v>2</v>
      </c>
      <c r="D14" s="98">
        <v>0</v>
      </c>
      <c r="E14" s="98">
        <v>0</v>
      </c>
      <c r="F14" s="98">
        <f t="shared" si="2"/>
        <v>0</v>
      </c>
      <c r="G14" s="98">
        <f t="shared" si="0"/>
        <v>0</v>
      </c>
      <c r="H14" s="98" t="s">
        <v>19</v>
      </c>
      <c r="I14" s="98">
        <v>0</v>
      </c>
      <c r="J14" s="199" t="s">
        <v>27</v>
      </c>
      <c r="K14" s="26">
        <v>9</v>
      </c>
    </row>
    <row r="15" spans="2:18" ht="26.45" customHeight="1">
      <c r="B15" s="443" t="s">
        <v>142</v>
      </c>
      <c r="C15" s="443"/>
      <c r="D15" s="256">
        <v>9.4002165289207689</v>
      </c>
      <c r="E15" s="256">
        <v>9.8695444449096179</v>
      </c>
      <c r="F15" s="256">
        <f t="shared" si="2"/>
        <v>83.959293613783615</v>
      </c>
      <c r="G15" s="256">
        <f t="shared" si="0"/>
        <v>0.46932791598884904</v>
      </c>
      <c r="H15" s="256">
        <f>G15/D15*100</f>
        <v>4.992735162481754</v>
      </c>
      <c r="I15" s="256">
        <v>10.11652788176737</v>
      </c>
      <c r="J15" s="444" t="s">
        <v>147</v>
      </c>
      <c r="K15" s="444"/>
    </row>
    <row r="16" spans="2:18" ht="26.45" customHeight="1">
      <c r="B16" s="446" t="s">
        <v>193</v>
      </c>
      <c r="C16" s="446"/>
      <c r="D16" s="209">
        <f t="shared" ref="D16:E16" si="3">SUM(D6:D14)</f>
        <v>10.998223192906755</v>
      </c>
      <c r="E16" s="209">
        <f t="shared" si="3"/>
        <v>11.755154218316735</v>
      </c>
      <c r="F16" s="209">
        <f t="shared" si="2"/>
        <v>100</v>
      </c>
      <c r="G16" s="209">
        <f>SUM(G6:G14)</f>
        <v>0.75693102540997825</v>
      </c>
      <c r="H16" s="209">
        <f>G16/D16*100</f>
        <v>6.8823028241339639</v>
      </c>
      <c r="I16" s="209">
        <f>SUM(I6:I14)</f>
        <v>11.937294856173615</v>
      </c>
      <c r="J16" s="446" t="s">
        <v>148</v>
      </c>
      <c r="K16" s="446"/>
    </row>
    <row r="17" spans="2:11" ht="26.45" customHeight="1">
      <c r="B17" s="448" t="s">
        <v>280</v>
      </c>
      <c r="C17" s="448"/>
      <c r="D17" s="448"/>
      <c r="E17" s="448"/>
      <c r="F17" s="448"/>
      <c r="G17" s="448"/>
      <c r="H17" s="448"/>
      <c r="I17" s="448"/>
      <c r="J17" s="448"/>
      <c r="K17" s="448"/>
    </row>
    <row r="18" spans="2:11" ht="26.45" customHeight="1">
      <c r="B18" s="26">
        <v>1</v>
      </c>
      <c r="C18" s="98" t="s">
        <v>5</v>
      </c>
      <c r="D18" s="98">
        <v>2.56158610816976</v>
      </c>
      <c r="E18" s="98">
        <v>2.5895676624351101</v>
      </c>
      <c r="F18" s="98">
        <f>E18/$E$28*100</f>
        <v>56.334648066255944</v>
      </c>
      <c r="G18" s="98">
        <f t="shared" ref="G18:G28" si="4">E18-D18</f>
        <v>2.7981554265350095E-2</v>
      </c>
      <c r="H18" s="98">
        <f t="shared" ref="H18:H23" si="5">G18/D18*100</f>
        <v>1.0923526707186419</v>
      </c>
      <c r="I18" s="98">
        <v>2.6202286670048101</v>
      </c>
      <c r="J18" s="199" t="s">
        <v>31</v>
      </c>
      <c r="K18" s="26">
        <v>1</v>
      </c>
    </row>
    <row r="19" spans="2:11" ht="26.45" customHeight="1">
      <c r="B19" s="24">
        <v>2</v>
      </c>
      <c r="C19" s="256" t="s">
        <v>0</v>
      </c>
      <c r="D19" s="256">
        <v>0.91590863796613398</v>
      </c>
      <c r="E19" s="256">
        <v>1.10090802344165</v>
      </c>
      <c r="F19" s="256">
        <f t="shared" ref="F19:F28" si="6">E19/$E$28*100</f>
        <v>23.949660382916093</v>
      </c>
      <c r="G19" s="256">
        <f t="shared" si="4"/>
        <v>0.18499938547551598</v>
      </c>
      <c r="H19" s="256">
        <f t="shared" si="5"/>
        <v>20.198454060475449</v>
      </c>
      <c r="I19" s="256">
        <v>1.0292815489387599</v>
      </c>
      <c r="J19" s="198" t="s">
        <v>25</v>
      </c>
      <c r="K19" s="24">
        <v>2</v>
      </c>
    </row>
    <row r="20" spans="2:11" ht="26.45" customHeight="1">
      <c r="B20" s="26">
        <v>3</v>
      </c>
      <c r="C20" s="98" t="s">
        <v>58</v>
      </c>
      <c r="D20" s="98">
        <v>0.46739961953186099</v>
      </c>
      <c r="E20" s="98">
        <v>0.46263803490114896</v>
      </c>
      <c r="F20" s="98">
        <f t="shared" si="6"/>
        <v>10.064440970703362</v>
      </c>
      <c r="G20" s="98">
        <f t="shared" si="4"/>
        <v>-4.7615846307120235E-3</v>
      </c>
      <c r="H20" s="98">
        <f t="shared" si="5"/>
        <v>-1.0187395179057142</v>
      </c>
      <c r="I20" s="98">
        <v>0.47911479008319202</v>
      </c>
      <c r="J20" s="199" t="s">
        <v>33</v>
      </c>
      <c r="K20" s="26">
        <v>3</v>
      </c>
    </row>
    <row r="21" spans="2:11" ht="26.45" customHeight="1">
      <c r="B21" s="24">
        <v>4</v>
      </c>
      <c r="C21" s="256" t="s">
        <v>4</v>
      </c>
      <c r="D21" s="256">
        <v>0.24755835616438399</v>
      </c>
      <c r="E21" s="256">
        <v>0.25412186301369899</v>
      </c>
      <c r="F21" s="256">
        <f t="shared" si="6"/>
        <v>5.5282840940931637</v>
      </c>
      <c r="G21" s="256">
        <f t="shared" si="4"/>
        <v>6.5635068493150039E-3</v>
      </c>
      <c r="H21" s="256">
        <f t="shared" si="5"/>
        <v>2.6512968299711512</v>
      </c>
      <c r="I21" s="256">
        <v>0.25199102672309998</v>
      </c>
      <c r="J21" s="198" t="s">
        <v>29</v>
      </c>
      <c r="K21" s="24">
        <v>4</v>
      </c>
    </row>
    <row r="22" spans="2:11" ht="26.45" customHeight="1">
      <c r="B22" s="26">
        <v>5</v>
      </c>
      <c r="C22" s="98" t="s">
        <v>3</v>
      </c>
      <c r="D22" s="98">
        <v>0.11857291839873001</v>
      </c>
      <c r="E22" s="98">
        <v>0.11765751395957101</v>
      </c>
      <c r="F22" s="98">
        <f t="shared" si="6"/>
        <v>2.5595757691189962</v>
      </c>
      <c r="G22" s="98">
        <f t="shared" si="4"/>
        <v>-9.154044391589955E-4</v>
      </c>
      <c r="H22" s="98">
        <f t="shared" si="5"/>
        <v>-0.7720181399944358</v>
      </c>
      <c r="I22" s="98">
        <v>0.12362563991278601</v>
      </c>
      <c r="J22" s="199" t="s">
        <v>28</v>
      </c>
      <c r="K22" s="26">
        <v>5</v>
      </c>
    </row>
    <row r="23" spans="2:11" ht="26.45" customHeight="1">
      <c r="B23" s="24">
        <v>6</v>
      </c>
      <c r="C23" s="256" t="s">
        <v>17</v>
      </c>
      <c r="D23" s="256">
        <v>2.1559588192542698E-2</v>
      </c>
      <c r="E23" s="256">
        <v>7.1865293975142505E-2</v>
      </c>
      <c r="F23" s="256">
        <f t="shared" si="6"/>
        <v>1.5633907169124315</v>
      </c>
      <c r="G23" s="256">
        <f t="shared" si="4"/>
        <v>5.0305705782599811E-2</v>
      </c>
      <c r="H23" s="256">
        <f t="shared" si="5"/>
        <v>233.3333333333342</v>
      </c>
      <c r="I23" s="256">
        <v>7.5458558673899612E-2</v>
      </c>
      <c r="J23" s="198" t="s">
        <v>30</v>
      </c>
      <c r="K23" s="24">
        <v>6</v>
      </c>
    </row>
    <row r="24" spans="2:11" ht="26.45" customHeight="1">
      <c r="B24" s="26">
        <v>7</v>
      </c>
      <c r="C24" s="98" t="s">
        <v>1</v>
      </c>
      <c r="D24" s="98">
        <v>0</v>
      </c>
      <c r="E24" s="98">
        <v>0</v>
      </c>
      <c r="F24" s="98">
        <f t="shared" si="6"/>
        <v>0</v>
      </c>
      <c r="G24" s="98">
        <f t="shared" si="4"/>
        <v>0</v>
      </c>
      <c r="H24" s="98" t="s">
        <v>19</v>
      </c>
      <c r="I24" s="98">
        <v>0</v>
      </c>
      <c r="J24" s="199" t="s">
        <v>26</v>
      </c>
      <c r="K24" s="26">
        <v>7</v>
      </c>
    </row>
    <row r="25" spans="2:11" ht="26.45" customHeight="1">
      <c r="B25" s="24">
        <v>8</v>
      </c>
      <c r="C25" s="256" t="s">
        <v>2</v>
      </c>
      <c r="D25" s="256">
        <v>0</v>
      </c>
      <c r="E25" s="256">
        <v>0</v>
      </c>
      <c r="F25" s="256">
        <f t="shared" si="6"/>
        <v>0</v>
      </c>
      <c r="G25" s="256">
        <f t="shared" si="4"/>
        <v>0</v>
      </c>
      <c r="H25" s="256" t="s">
        <v>19</v>
      </c>
      <c r="I25" s="256">
        <v>0</v>
      </c>
      <c r="J25" s="198" t="s">
        <v>27</v>
      </c>
      <c r="K25" s="24">
        <v>8</v>
      </c>
    </row>
    <row r="26" spans="2:11" ht="26.45" customHeight="1">
      <c r="B26" s="26">
        <v>9</v>
      </c>
      <c r="C26" s="98" t="s">
        <v>6</v>
      </c>
      <c r="D26" s="98">
        <v>0</v>
      </c>
      <c r="E26" s="98">
        <v>0</v>
      </c>
      <c r="F26" s="98">
        <f t="shared" si="6"/>
        <v>0</v>
      </c>
      <c r="G26" s="98">
        <f t="shared" si="4"/>
        <v>0</v>
      </c>
      <c r="H26" s="98" t="s">
        <v>19</v>
      </c>
      <c r="I26" s="98">
        <v>0</v>
      </c>
      <c r="J26" s="199" t="s">
        <v>32</v>
      </c>
      <c r="K26" s="26">
        <v>9</v>
      </c>
    </row>
    <row r="27" spans="2:11" ht="26.45" customHeight="1">
      <c r="B27" s="443" t="s">
        <v>142</v>
      </c>
      <c r="C27" s="443"/>
      <c r="D27" s="256">
        <v>3.3951170022647355</v>
      </c>
      <c r="E27" s="256">
        <v>3.4239850743095293</v>
      </c>
      <c r="F27" s="256">
        <f t="shared" si="6"/>
        <v>74.48694890017147</v>
      </c>
      <c r="G27" s="256">
        <f t="shared" si="4"/>
        <v>2.8868072044793802E-2</v>
      </c>
      <c r="H27" s="256">
        <f>G27/D27*100</f>
        <v>0.85028209706873614</v>
      </c>
      <c r="I27" s="256">
        <v>3.4749601237238901</v>
      </c>
      <c r="J27" s="444" t="s">
        <v>147</v>
      </c>
      <c r="K27" s="444"/>
    </row>
    <row r="28" spans="2:11" ht="26.45" customHeight="1">
      <c r="B28" s="446" t="s">
        <v>193</v>
      </c>
      <c r="C28" s="446"/>
      <c r="D28" s="209">
        <f t="shared" ref="D28:E28" si="7">SUM(D18:D26)</f>
        <v>4.3325852284234116</v>
      </c>
      <c r="E28" s="209">
        <f t="shared" si="7"/>
        <v>4.5967583917263219</v>
      </c>
      <c r="F28" s="209">
        <f t="shared" si="6"/>
        <v>100</v>
      </c>
      <c r="G28" s="209">
        <f t="shared" si="4"/>
        <v>0.2641731633029103</v>
      </c>
      <c r="H28" s="209">
        <f>G28/D28*100</f>
        <v>6.09735641366807</v>
      </c>
      <c r="I28" s="209">
        <f>SUM(I18:I26)</f>
        <v>4.5797002313365471</v>
      </c>
      <c r="J28" s="446" t="s">
        <v>148</v>
      </c>
      <c r="K28" s="446"/>
    </row>
    <row r="29" spans="2:11">
      <c r="B29" s="350" t="s">
        <v>241</v>
      </c>
      <c r="C29" s="351"/>
      <c r="D29" s="351"/>
      <c r="E29" s="351"/>
      <c r="F29" s="351"/>
      <c r="G29" s="352"/>
      <c r="H29" s="351"/>
      <c r="I29" s="351"/>
      <c r="J29" s="358"/>
      <c r="K29" s="354" t="s">
        <v>240</v>
      </c>
    </row>
  </sheetData>
  <mergeCells count="20">
    <mergeCell ref="B27:C27"/>
    <mergeCell ref="J27:K27"/>
    <mergeCell ref="B28:C28"/>
    <mergeCell ref="J28:K28"/>
    <mergeCell ref="B5:K5"/>
    <mergeCell ref="B15:C15"/>
    <mergeCell ref="J15:K15"/>
    <mergeCell ref="B16:C16"/>
    <mergeCell ref="J16:K16"/>
    <mergeCell ref="B17:K17"/>
    <mergeCell ref="Q1:Q2"/>
    <mergeCell ref="B1:K1"/>
    <mergeCell ref="B2:K2"/>
    <mergeCell ref="B3:B4"/>
    <mergeCell ref="C3:C4"/>
    <mergeCell ref="D3:D4"/>
    <mergeCell ref="E3:F3"/>
    <mergeCell ref="G3:H3"/>
    <mergeCell ref="J3:J4"/>
    <mergeCell ref="K3:K4"/>
  </mergeCells>
  <printOptions horizontalCentered="1" verticalCentered="1"/>
  <pageMargins left="0" right="0" top="0" bottom="0"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CA8-0B91-472F-B4E6-FD597CC60B13}">
  <sheetPr>
    <tabColor rgb="FFFFFF00"/>
  </sheetPr>
  <dimension ref="A1:S39"/>
  <sheetViews>
    <sheetView workbookViewId="0">
      <selection activeCell="R1" sqref="R1:S2"/>
    </sheetView>
  </sheetViews>
  <sheetFormatPr defaultRowHeight="15"/>
  <cols>
    <col min="1" max="1" width="2.7109375" style="10" customWidth="1"/>
    <col min="2" max="2" width="5.7109375" style="10" customWidth="1"/>
    <col min="3" max="3" width="13.42578125" style="10" customWidth="1"/>
    <col min="4" max="8" width="9.5703125" style="10" customWidth="1"/>
    <col min="9" max="9" width="12.85546875" style="10" customWidth="1"/>
    <col min="10" max="10" width="13.42578125" style="10" customWidth="1"/>
    <col min="11" max="11" width="5.7109375" style="10" customWidth="1"/>
    <col min="12" max="18" width="9.140625" style="10"/>
    <col min="19" max="19" width="18.140625" style="10" bestFit="1" customWidth="1"/>
    <col min="20" max="16384" width="9.140625" style="10"/>
  </cols>
  <sheetData>
    <row r="1" spans="2:19" ht="27.75" customHeight="1">
      <c r="B1" s="454" t="s">
        <v>145</v>
      </c>
      <c r="C1" s="454"/>
      <c r="D1" s="454"/>
      <c r="E1" s="454"/>
      <c r="F1" s="454"/>
      <c r="G1" s="454"/>
      <c r="H1" s="454"/>
      <c r="I1" s="454"/>
      <c r="J1" s="454"/>
      <c r="K1" s="454"/>
      <c r="R1" s="403"/>
      <c r="S1" s="383" t="s">
        <v>318</v>
      </c>
    </row>
    <row r="2" spans="2:19" ht="27.75" customHeight="1">
      <c r="B2" s="453" t="s">
        <v>266</v>
      </c>
      <c r="C2" s="453"/>
      <c r="D2" s="453"/>
      <c r="E2" s="453"/>
      <c r="F2" s="453"/>
      <c r="G2" s="453"/>
      <c r="H2" s="453"/>
      <c r="I2" s="453"/>
      <c r="J2" s="453"/>
      <c r="K2" s="453"/>
      <c r="R2" s="403"/>
      <c r="S2" s="383" t="s">
        <v>319</v>
      </c>
    </row>
    <row r="3" spans="2:19" ht="26.45" customHeight="1">
      <c r="B3" s="455" t="s">
        <v>53</v>
      </c>
      <c r="C3" s="441" t="s">
        <v>24</v>
      </c>
      <c r="D3" s="255">
        <v>2020</v>
      </c>
      <c r="E3" s="441">
        <v>2021</v>
      </c>
      <c r="F3" s="441"/>
      <c r="G3" s="419" t="s">
        <v>194</v>
      </c>
      <c r="H3" s="419"/>
      <c r="I3" s="81" t="s">
        <v>51</v>
      </c>
      <c r="J3" s="441" t="s">
        <v>23</v>
      </c>
      <c r="K3" s="455" t="s">
        <v>52</v>
      </c>
    </row>
    <row r="4" spans="2:19" ht="26.45" customHeight="1">
      <c r="B4" s="455"/>
      <c r="C4" s="441"/>
      <c r="D4" s="258" t="s">
        <v>62</v>
      </c>
      <c r="E4" s="258" t="s">
        <v>62</v>
      </c>
      <c r="F4" s="258" t="s">
        <v>87</v>
      </c>
      <c r="G4" s="258" t="s">
        <v>69</v>
      </c>
      <c r="H4" s="252" t="s">
        <v>55</v>
      </c>
      <c r="I4" s="255">
        <v>2022</v>
      </c>
      <c r="J4" s="441"/>
      <c r="K4" s="455"/>
    </row>
    <row r="5" spans="2:19" s="137" customFormat="1" ht="26.45" customHeight="1">
      <c r="B5" s="300">
        <v>1</v>
      </c>
      <c r="C5" s="145" t="s">
        <v>8</v>
      </c>
      <c r="D5" s="210">
        <v>100.878</v>
      </c>
      <c r="E5" s="227">
        <v>102.896</v>
      </c>
      <c r="F5" s="210">
        <f t="shared" ref="F5:F25" si="0">E5/$E$26*100</f>
        <v>23.242933105638606</v>
      </c>
      <c r="G5" s="210">
        <f t="shared" ref="G5:G26" si="1">E5-D5</f>
        <v>2.0180000000000007</v>
      </c>
      <c r="H5" s="210">
        <f>G5/D5*100</f>
        <v>2.0004361704236806</v>
      </c>
      <c r="I5" s="210">
        <v>104.953</v>
      </c>
      <c r="J5" s="25" t="s">
        <v>34</v>
      </c>
      <c r="K5" s="300">
        <v>1</v>
      </c>
    </row>
    <row r="6" spans="2:19" s="137" customFormat="1" ht="26.45" customHeight="1">
      <c r="B6" s="301">
        <v>2</v>
      </c>
      <c r="C6" s="146" t="s">
        <v>12</v>
      </c>
      <c r="D6" s="211">
        <v>44.344999999999999</v>
      </c>
      <c r="E6" s="228">
        <v>45.497999999999998</v>
      </c>
      <c r="F6" s="211">
        <f t="shared" si="0"/>
        <v>10.277435181545883</v>
      </c>
      <c r="G6" s="211">
        <f t="shared" si="1"/>
        <v>1.1529999999999987</v>
      </c>
      <c r="H6" s="211">
        <f t="shared" ref="H6:H26" si="2">G6/D6*100</f>
        <v>2.6000676513699377</v>
      </c>
      <c r="I6" s="211">
        <v>46.680999999999997</v>
      </c>
      <c r="J6" s="28" t="s">
        <v>43</v>
      </c>
      <c r="K6" s="301">
        <v>2</v>
      </c>
    </row>
    <row r="7" spans="2:19" s="137" customFormat="1" ht="26.45" customHeight="1">
      <c r="B7" s="300">
        <v>3</v>
      </c>
      <c r="C7" s="145" t="s">
        <v>0</v>
      </c>
      <c r="D7" s="210">
        <v>44.226999999999997</v>
      </c>
      <c r="E7" s="227">
        <v>45.024000000000001</v>
      </c>
      <c r="F7" s="210">
        <f t="shared" si="0"/>
        <v>10.170364447094858</v>
      </c>
      <c r="G7" s="210">
        <f t="shared" si="1"/>
        <v>0.79700000000000415</v>
      </c>
      <c r="H7" s="210">
        <f t="shared" si="2"/>
        <v>1.8020666108938075</v>
      </c>
      <c r="I7" s="210">
        <v>45.798999999999999</v>
      </c>
      <c r="J7" s="25" t="s">
        <v>25</v>
      </c>
      <c r="K7" s="300">
        <v>3</v>
      </c>
    </row>
    <row r="8" spans="2:19" s="137" customFormat="1" ht="26.45" customHeight="1">
      <c r="B8" s="301">
        <v>4</v>
      </c>
      <c r="C8" s="146" t="s">
        <v>2</v>
      </c>
      <c r="D8" s="211">
        <v>40.131999999999998</v>
      </c>
      <c r="E8" s="228">
        <v>41.176000000000002</v>
      </c>
      <c r="F8" s="211">
        <f t="shared" si="0"/>
        <v>9.3011488644629061</v>
      </c>
      <c r="G8" s="211">
        <f t="shared" si="1"/>
        <v>1.044000000000004</v>
      </c>
      <c r="H8" s="211">
        <f t="shared" si="2"/>
        <v>2.6014153294129474</v>
      </c>
      <c r="I8" s="211">
        <v>42.246000000000002</v>
      </c>
      <c r="J8" s="28" t="s">
        <v>27</v>
      </c>
      <c r="K8" s="301">
        <v>4</v>
      </c>
    </row>
    <row r="9" spans="2:19" s="137" customFormat="1" ht="26.45" customHeight="1">
      <c r="B9" s="300">
        <v>5</v>
      </c>
      <c r="C9" s="145" t="s">
        <v>11</v>
      </c>
      <c r="D9" s="210">
        <v>35.951999999999998</v>
      </c>
      <c r="E9" s="227">
        <v>36.313000000000002</v>
      </c>
      <c r="F9" s="210">
        <f t="shared" si="0"/>
        <v>8.2026573420254891</v>
      </c>
      <c r="G9" s="210">
        <f t="shared" si="1"/>
        <v>0.36100000000000421</v>
      </c>
      <c r="H9" s="210">
        <f t="shared" si="2"/>
        <v>1.0041165999110042</v>
      </c>
      <c r="I9" s="210">
        <v>36.67</v>
      </c>
      <c r="J9" s="25" t="s">
        <v>37</v>
      </c>
      <c r="K9" s="300">
        <v>5</v>
      </c>
    </row>
    <row r="10" spans="2:19" s="137" customFormat="1" ht="26.45" customHeight="1">
      <c r="B10" s="301">
        <v>6</v>
      </c>
      <c r="C10" s="146" t="s">
        <v>6</v>
      </c>
      <c r="D10" s="211">
        <v>35.012999999999998</v>
      </c>
      <c r="E10" s="228">
        <v>35.459000000000003</v>
      </c>
      <c r="F10" s="211">
        <f t="shared" si="0"/>
        <v>8.0097493099133033</v>
      </c>
      <c r="G10" s="211">
        <f t="shared" si="1"/>
        <v>0.44600000000000506</v>
      </c>
      <c r="H10" s="211">
        <f t="shared" si="2"/>
        <v>1.2738125838974241</v>
      </c>
      <c r="I10" s="211">
        <v>36.167999999999999</v>
      </c>
      <c r="J10" s="28" t="s">
        <v>32</v>
      </c>
      <c r="K10" s="301">
        <v>6</v>
      </c>
    </row>
    <row r="11" spans="2:19" s="137" customFormat="1" ht="26.45" customHeight="1">
      <c r="B11" s="300">
        <v>7</v>
      </c>
      <c r="C11" s="145" t="s">
        <v>14</v>
      </c>
      <c r="D11" s="210">
        <v>32.470999999999997</v>
      </c>
      <c r="E11" s="227">
        <v>33.283000000000001</v>
      </c>
      <c r="F11" s="210">
        <f t="shared" si="0"/>
        <v>7.5182178369904538</v>
      </c>
      <c r="G11" s="210">
        <f t="shared" si="1"/>
        <v>0.81200000000000472</v>
      </c>
      <c r="H11" s="210">
        <f t="shared" si="2"/>
        <v>2.5006929259955188</v>
      </c>
      <c r="I11" s="210">
        <v>34.082000000000001</v>
      </c>
      <c r="J11" s="25" t="s">
        <v>44</v>
      </c>
      <c r="K11" s="300">
        <v>7</v>
      </c>
    </row>
    <row r="12" spans="2:19" s="137" customFormat="1" ht="26.45" customHeight="1">
      <c r="B12" s="301">
        <v>8</v>
      </c>
      <c r="C12" s="146" t="s">
        <v>18</v>
      </c>
      <c r="D12" s="211">
        <v>17.5</v>
      </c>
      <c r="E12" s="228">
        <v>18.3</v>
      </c>
      <c r="F12" s="211">
        <f t="shared" si="0"/>
        <v>4.1337435452611029</v>
      </c>
      <c r="G12" s="211">
        <f t="shared" si="1"/>
        <v>0.80000000000000071</v>
      </c>
      <c r="H12" s="211">
        <f t="shared" si="2"/>
        <v>4.5714285714285756</v>
      </c>
      <c r="I12" s="211">
        <v>19.399999999999999</v>
      </c>
      <c r="J12" s="28" t="s">
        <v>38</v>
      </c>
      <c r="K12" s="301">
        <v>8</v>
      </c>
    </row>
    <row r="13" spans="2:19" s="137" customFormat="1" ht="26.45" customHeight="1">
      <c r="B13" s="300">
        <v>9</v>
      </c>
      <c r="C13" s="145" t="s">
        <v>16</v>
      </c>
      <c r="D13" s="210">
        <v>15.045999999999999</v>
      </c>
      <c r="E13" s="227">
        <v>15.481999999999999</v>
      </c>
      <c r="F13" s="210">
        <f t="shared" si="0"/>
        <v>3.4971922168159781</v>
      </c>
      <c r="G13" s="210">
        <f t="shared" si="1"/>
        <v>0.43599999999999994</v>
      </c>
      <c r="H13" s="210">
        <f t="shared" si="2"/>
        <v>2.897780140901236</v>
      </c>
      <c r="I13" s="210">
        <v>15.930999999999999</v>
      </c>
      <c r="J13" s="25" t="s">
        <v>42</v>
      </c>
      <c r="K13" s="300">
        <v>9</v>
      </c>
    </row>
    <row r="14" spans="2:19" s="137" customFormat="1" ht="26.45" customHeight="1">
      <c r="B14" s="301">
        <v>10</v>
      </c>
      <c r="C14" s="146" t="s">
        <v>13</v>
      </c>
      <c r="D14" s="211">
        <v>11.903</v>
      </c>
      <c r="E14" s="228">
        <v>12.019</v>
      </c>
      <c r="F14" s="211">
        <f t="shared" si="0"/>
        <v>2.714943369972306</v>
      </c>
      <c r="G14" s="211">
        <f t="shared" si="1"/>
        <v>0.11599999999999966</v>
      </c>
      <c r="H14" s="211">
        <f t="shared" si="2"/>
        <v>0.97454423254641398</v>
      </c>
      <c r="I14" s="211">
        <v>12.129</v>
      </c>
      <c r="J14" s="28" t="s">
        <v>39</v>
      </c>
      <c r="K14" s="301">
        <v>10</v>
      </c>
    </row>
    <row r="15" spans="2:19" s="137" customFormat="1" ht="26.45" customHeight="1">
      <c r="B15" s="300">
        <v>11</v>
      </c>
      <c r="C15" s="145" t="s">
        <v>9</v>
      </c>
      <c r="D15" s="210">
        <v>10.209</v>
      </c>
      <c r="E15" s="227">
        <v>10.32</v>
      </c>
      <c r="F15" s="210">
        <f t="shared" si="0"/>
        <v>2.3311602943767533</v>
      </c>
      <c r="G15" s="210">
        <f t="shared" si="1"/>
        <v>0.11100000000000065</v>
      </c>
      <c r="H15" s="210">
        <f t="shared" si="2"/>
        <v>1.0872759330003003</v>
      </c>
      <c r="I15" s="210">
        <v>10.404999999999999</v>
      </c>
      <c r="J15" s="25" t="s">
        <v>35</v>
      </c>
      <c r="K15" s="300">
        <v>11</v>
      </c>
    </row>
    <row r="16" spans="2:19" s="137" customFormat="1" ht="26.45" customHeight="1">
      <c r="B16" s="301">
        <v>12</v>
      </c>
      <c r="C16" s="146" t="s">
        <v>58</v>
      </c>
      <c r="D16" s="211">
        <v>9.282</v>
      </c>
      <c r="E16" s="228">
        <v>9.4209999999999994</v>
      </c>
      <c r="F16" s="211">
        <f t="shared" si="0"/>
        <v>2.1280873191204837</v>
      </c>
      <c r="G16" s="211">
        <f t="shared" si="1"/>
        <v>0.13899999999999935</v>
      </c>
      <c r="H16" s="211">
        <f t="shared" si="2"/>
        <v>1.4975220857573728</v>
      </c>
      <c r="I16" s="211">
        <v>9.5619999999999994</v>
      </c>
      <c r="J16" s="28" t="s">
        <v>33</v>
      </c>
      <c r="K16" s="301">
        <v>12</v>
      </c>
    </row>
    <row r="17" spans="1:11" s="137" customFormat="1" ht="26.45" customHeight="1">
      <c r="B17" s="300">
        <v>13</v>
      </c>
      <c r="C17" s="145" t="s">
        <v>15</v>
      </c>
      <c r="D17" s="210">
        <v>6.8250000000000002</v>
      </c>
      <c r="E17" s="227">
        <v>6.8</v>
      </c>
      <c r="F17" s="210">
        <f t="shared" si="0"/>
        <v>1.5360358528839071</v>
      </c>
      <c r="G17" s="210">
        <f t="shared" si="1"/>
        <v>-2.5000000000000355E-2</v>
      </c>
      <c r="H17" s="210">
        <f t="shared" si="2"/>
        <v>-0.36630036630037149</v>
      </c>
      <c r="I17" s="210">
        <v>6.7</v>
      </c>
      <c r="J17" s="25" t="s">
        <v>36</v>
      </c>
      <c r="K17" s="300">
        <v>13</v>
      </c>
    </row>
    <row r="18" spans="1:11" s="137" customFormat="1" ht="26.45" customHeight="1">
      <c r="B18" s="301">
        <v>14</v>
      </c>
      <c r="C18" s="146" t="s">
        <v>17</v>
      </c>
      <c r="D18" s="211">
        <v>6.6440000000000001</v>
      </c>
      <c r="E18" s="228">
        <v>6.71</v>
      </c>
      <c r="F18" s="211">
        <f t="shared" si="0"/>
        <v>1.5157059665957378</v>
      </c>
      <c r="G18" s="211">
        <f t="shared" si="1"/>
        <v>6.5999999999999837E-2</v>
      </c>
      <c r="H18" s="211">
        <f t="shared" si="2"/>
        <v>0.99337748344370602</v>
      </c>
      <c r="I18" s="211">
        <v>6.7770000000000001</v>
      </c>
      <c r="J18" s="28" t="s">
        <v>30</v>
      </c>
      <c r="K18" s="301">
        <v>14</v>
      </c>
    </row>
    <row r="19" spans="1:11" s="137" customFormat="1" ht="26.45" customHeight="1">
      <c r="B19" s="300">
        <v>15</v>
      </c>
      <c r="C19" s="145" t="s">
        <v>50</v>
      </c>
      <c r="D19" s="210">
        <v>5.101</v>
      </c>
      <c r="E19" s="227">
        <v>5.2220000000000004</v>
      </c>
      <c r="F19" s="210">
        <f t="shared" si="0"/>
        <v>1.179585179964671</v>
      </c>
      <c r="G19" s="210">
        <f t="shared" si="1"/>
        <v>0.12100000000000044</v>
      </c>
      <c r="H19" s="210">
        <f t="shared" si="2"/>
        <v>2.3720839051166522</v>
      </c>
      <c r="I19" s="210">
        <v>5.3449999999999998</v>
      </c>
      <c r="J19" s="25" t="s">
        <v>49</v>
      </c>
      <c r="K19" s="300">
        <v>15</v>
      </c>
    </row>
    <row r="20" spans="1:11" s="137" customFormat="1" ht="26.45" customHeight="1">
      <c r="B20" s="301">
        <v>16</v>
      </c>
      <c r="C20" s="146" t="s">
        <v>3</v>
      </c>
      <c r="D20" s="211">
        <v>4.6710000000000003</v>
      </c>
      <c r="E20" s="228">
        <v>4.7359999999999998</v>
      </c>
      <c r="F20" s="211">
        <f t="shared" si="0"/>
        <v>1.0698037940085565</v>
      </c>
      <c r="G20" s="211">
        <f t="shared" si="1"/>
        <v>6.4999999999999503E-2</v>
      </c>
      <c r="H20" s="211">
        <f t="shared" si="2"/>
        <v>1.3915649753799937</v>
      </c>
      <c r="I20" s="211">
        <v>4.8150000000000004</v>
      </c>
      <c r="J20" s="28" t="s">
        <v>28</v>
      </c>
      <c r="K20" s="301">
        <v>16</v>
      </c>
    </row>
    <row r="21" spans="1:11" s="137" customFormat="1" ht="26.45" customHeight="1">
      <c r="B21" s="300">
        <v>17</v>
      </c>
      <c r="C21" s="145" t="s">
        <v>4</v>
      </c>
      <c r="D21" s="210">
        <v>4.4450000000000003</v>
      </c>
      <c r="E21" s="227">
        <v>4.5720000000000001</v>
      </c>
      <c r="F21" s="210">
        <f t="shared" si="0"/>
        <v>1.0327582234390036</v>
      </c>
      <c r="G21" s="210">
        <f t="shared" si="1"/>
        <v>0.12699999999999978</v>
      </c>
      <c r="H21" s="210">
        <f t="shared" si="2"/>
        <v>2.8571428571428519</v>
      </c>
      <c r="I21" s="210">
        <v>4.7030000000000003</v>
      </c>
      <c r="J21" s="25" t="s">
        <v>29</v>
      </c>
      <c r="K21" s="300">
        <v>17</v>
      </c>
    </row>
    <row r="22" spans="1:11" s="137" customFormat="1" ht="26.45" customHeight="1">
      <c r="B22" s="301">
        <v>18</v>
      </c>
      <c r="C22" s="146" t="s">
        <v>10</v>
      </c>
      <c r="D22" s="211">
        <v>4.1470000000000002</v>
      </c>
      <c r="E22" s="228">
        <v>4.24</v>
      </c>
      <c r="F22" s="211">
        <f t="shared" si="0"/>
        <v>0.95776353179820095</v>
      </c>
      <c r="G22" s="211">
        <f t="shared" si="1"/>
        <v>9.2999999999999972E-2</v>
      </c>
      <c r="H22" s="211">
        <f t="shared" si="2"/>
        <v>2.2425850012056903</v>
      </c>
      <c r="I22" s="211">
        <v>4.3339999999999996</v>
      </c>
      <c r="J22" s="28" t="s">
        <v>41</v>
      </c>
      <c r="K22" s="301">
        <v>18</v>
      </c>
    </row>
    <row r="23" spans="1:11" s="137" customFormat="1" ht="26.45" customHeight="1">
      <c r="B23" s="300">
        <v>19</v>
      </c>
      <c r="C23" s="145" t="s">
        <v>5</v>
      </c>
      <c r="D23" s="210">
        <v>2.6840000000000002</v>
      </c>
      <c r="E23" s="227">
        <v>2.738</v>
      </c>
      <c r="F23" s="210">
        <f t="shared" si="0"/>
        <v>0.61848031841119677</v>
      </c>
      <c r="G23" s="210">
        <f t="shared" si="1"/>
        <v>5.3999999999999826E-2</v>
      </c>
      <c r="H23" s="210">
        <f t="shared" si="2"/>
        <v>2.0119225037257755</v>
      </c>
      <c r="I23" s="210">
        <v>2.7930000000000001</v>
      </c>
      <c r="J23" s="25" t="s">
        <v>31</v>
      </c>
      <c r="K23" s="300">
        <v>19</v>
      </c>
    </row>
    <row r="24" spans="1:11" s="137" customFormat="1" ht="26.45" customHeight="1">
      <c r="B24" s="301">
        <v>20</v>
      </c>
      <c r="C24" s="146" t="s">
        <v>1</v>
      </c>
      <c r="D24" s="211">
        <v>1.472</v>
      </c>
      <c r="E24" s="228">
        <v>1.4870000000000001</v>
      </c>
      <c r="F24" s="211">
        <f t="shared" si="0"/>
        <v>0.33589489900564268</v>
      </c>
      <c r="G24" s="211">
        <f t="shared" si="1"/>
        <v>1.5000000000000124E-2</v>
      </c>
      <c r="H24" s="211">
        <f t="shared" si="2"/>
        <v>1.0190217391304432</v>
      </c>
      <c r="I24" s="211">
        <v>1.518</v>
      </c>
      <c r="J24" s="28" t="s">
        <v>26</v>
      </c>
      <c r="K24" s="301">
        <v>20</v>
      </c>
    </row>
    <row r="25" spans="1:11" s="137" customFormat="1" ht="26.45" customHeight="1">
      <c r="B25" s="300">
        <v>21</v>
      </c>
      <c r="C25" s="145" t="s">
        <v>7</v>
      </c>
      <c r="D25" s="210">
        <v>0.98799999999999999</v>
      </c>
      <c r="E25" s="227">
        <v>1.002</v>
      </c>
      <c r="F25" s="210">
        <f t="shared" si="0"/>
        <v>0.2263394006749522</v>
      </c>
      <c r="G25" s="210">
        <f t="shared" si="1"/>
        <v>1.4000000000000012E-2</v>
      </c>
      <c r="H25" s="210">
        <f t="shared" si="2"/>
        <v>1.4170040485829971</v>
      </c>
      <c r="I25" s="210">
        <v>1.016</v>
      </c>
      <c r="J25" s="25" t="s">
        <v>40</v>
      </c>
      <c r="K25" s="300">
        <v>21</v>
      </c>
    </row>
    <row r="26" spans="1:11" s="137" customFormat="1" ht="26.45" customHeight="1">
      <c r="B26" s="456" t="s">
        <v>131</v>
      </c>
      <c r="C26" s="456"/>
      <c r="D26" s="267">
        <f>SUM(D5:D25)</f>
        <v>433.93499999999995</v>
      </c>
      <c r="E26" s="267">
        <f>SUM(E5:E25)</f>
        <v>442.69800000000004</v>
      </c>
      <c r="F26" s="267">
        <f t="shared" ref="F26" si="3">E26/$E$26*100</f>
        <v>100</v>
      </c>
      <c r="G26" s="267">
        <f t="shared" si="1"/>
        <v>8.7630000000000905</v>
      </c>
      <c r="H26" s="267">
        <f t="shared" si="2"/>
        <v>2.0194268726883271</v>
      </c>
      <c r="I26" s="267">
        <f>SUM(I5:I25)</f>
        <v>452.02699999999999</v>
      </c>
      <c r="J26" s="418" t="s">
        <v>130</v>
      </c>
      <c r="K26" s="418"/>
    </row>
    <row r="27" spans="1:11">
      <c r="A27" s="359"/>
      <c r="B27" s="355" t="s">
        <v>244</v>
      </c>
      <c r="C27" s="360"/>
      <c r="D27" s="360"/>
      <c r="E27" s="360"/>
      <c r="F27" s="360"/>
      <c r="G27" s="361"/>
      <c r="H27" s="360"/>
      <c r="I27" s="360"/>
      <c r="J27" s="359"/>
      <c r="K27" s="354" t="s">
        <v>240</v>
      </c>
    </row>
    <row r="28" spans="1:11">
      <c r="B28" s="452" t="s">
        <v>284</v>
      </c>
      <c r="C28" s="452"/>
      <c r="D28" s="452"/>
      <c r="E28" s="452"/>
      <c r="F28" s="452"/>
      <c r="G28" s="451" t="s">
        <v>247</v>
      </c>
      <c r="H28" s="451"/>
      <c r="I28" s="451"/>
      <c r="J28" s="451"/>
      <c r="K28" s="451"/>
    </row>
    <row r="29" spans="1:11">
      <c r="E29" s="11"/>
    </row>
    <row r="30" spans="1:11">
      <c r="F30" s="11"/>
    </row>
    <row r="31" spans="1:11">
      <c r="D31" s="11"/>
      <c r="E31" s="11"/>
    </row>
    <row r="37" spans="13:13">
      <c r="M37" s="99"/>
    </row>
    <row r="38" spans="13:13">
      <c r="M38" s="100"/>
    </row>
    <row r="39" spans="13:13">
      <c r="M39" s="99"/>
    </row>
  </sheetData>
  <sortState xmlns:xlrd2="http://schemas.microsoft.com/office/spreadsheetml/2017/richdata2" ref="I69:J89">
    <sortCondition descending="1" ref="I69:I89"/>
  </sortState>
  <mergeCells count="13">
    <mergeCell ref="R1:R2"/>
    <mergeCell ref="G28:K28"/>
    <mergeCell ref="B28:F28"/>
    <mergeCell ref="B2:K2"/>
    <mergeCell ref="B1:K1"/>
    <mergeCell ref="E3:F3"/>
    <mergeCell ref="J26:K26"/>
    <mergeCell ref="B3:B4"/>
    <mergeCell ref="C3:C4"/>
    <mergeCell ref="J3:J4"/>
    <mergeCell ref="K3:K4"/>
    <mergeCell ref="B26:C26"/>
    <mergeCell ref="G3:H3"/>
  </mergeCells>
  <printOptions horizontalCentered="1" verticalCentered="1"/>
  <pageMargins left="0.25" right="0" top="0" bottom="0" header="0" footer="0"/>
  <pageSetup orientation="portrait" horizontalDpi="4294967295" verticalDpi="4294967295" r:id="rId1"/>
  <ignoredErrors>
    <ignoredError sqref="G26" formula="1"/>
    <ignoredError sqref="I2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2372-E5FA-44B5-866B-7D28E3A80C34}">
  <sheetPr>
    <tabColor rgb="FFFFFF00"/>
  </sheetPr>
  <dimension ref="B1:BA28"/>
  <sheetViews>
    <sheetView workbookViewId="0">
      <selection activeCell="N1" sqref="N1:O2"/>
    </sheetView>
  </sheetViews>
  <sheetFormatPr defaultRowHeight="15"/>
  <cols>
    <col min="1" max="1" width="2.7109375" style="10" customWidth="1"/>
    <col min="2" max="2" width="7.140625" style="10" customWidth="1"/>
    <col min="3" max="8" width="14.5703125" style="10" customWidth="1"/>
    <col min="9" max="9" width="6.42578125" style="10" customWidth="1"/>
    <col min="10" max="14" width="9.140625" style="10"/>
    <col min="15" max="15" width="18.140625" style="10" bestFit="1" customWidth="1"/>
    <col min="16" max="16384" width="9.140625" style="10"/>
  </cols>
  <sheetData>
    <row r="1" spans="2:53" ht="27.75" customHeight="1">
      <c r="B1" s="457" t="s">
        <v>61</v>
      </c>
      <c r="C1" s="458"/>
      <c r="D1" s="458"/>
      <c r="E1" s="458"/>
      <c r="F1" s="458"/>
      <c r="G1" s="458"/>
      <c r="H1" s="458"/>
      <c r="I1" s="459"/>
      <c r="N1" s="403"/>
      <c r="O1" s="383" t="s">
        <v>318</v>
      </c>
    </row>
    <row r="2" spans="2:53" ht="27.75" customHeight="1">
      <c r="B2" s="462" t="s">
        <v>133</v>
      </c>
      <c r="C2" s="463"/>
      <c r="D2" s="463"/>
      <c r="E2" s="463"/>
      <c r="F2" s="463"/>
      <c r="G2" s="463"/>
      <c r="H2" s="463"/>
      <c r="I2" s="464"/>
      <c r="N2" s="403"/>
      <c r="O2" s="383" t="s">
        <v>319</v>
      </c>
    </row>
    <row r="3" spans="2:53" ht="27.95" customHeight="1">
      <c r="B3" s="460" t="s">
        <v>120</v>
      </c>
      <c r="C3" s="411" t="s">
        <v>24</v>
      </c>
      <c r="D3" s="411">
        <v>2020</v>
      </c>
      <c r="E3" s="411">
        <v>2021</v>
      </c>
      <c r="F3" s="226" t="s">
        <v>67</v>
      </c>
      <c r="G3" s="71" t="s">
        <v>51</v>
      </c>
      <c r="H3" s="411" t="s">
        <v>23</v>
      </c>
      <c r="I3" s="461" t="s">
        <v>121</v>
      </c>
    </row>
    <row r="4" spans="2:53" ht="27.95" customHeight="1">
      <c r="B4" s="460"/>
      <c r="C4" s="411"/>
      <c r="D4" s="411"/>
      <c r="E4" s="411"/>
      <c r="F4" s="226" t="s">
        <v>57</v>
      </c>
      <c r="G4" s="225">
        <v>2022</v>
      </c>
      <c r="H4" s="411"/>
      <c r="I4" s="461"/>
    </row>
    <row r="5" spans="2:53" s="54" customFormat="1" ht="27" customHeight="1">
      <c r="B5" s="230">
        <v>1</v>
      </c>
      <c r="C5" s="231" t="s">
        <v>3</v>
      </c>
      <c r="D5" s="232">
        <v>1.276</v>
      </c>
      <c r="E5" s="232" t="s">
        <v>19</v>
      </c>
      <c r="F5" s="232" t="s">
        <v>19</v>
      </c>
      <c r="G5" s="232" t="s">
        <v>19</v>
      </c>
      <c r="H5" s="233" t="s">
        <v>28</v>
      </c>
      <c r="I5" s="234">
        <v>1</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2:53" ht="27" customHeight="1">
      <c r="B6" s="235">
        <v>2</v>
      </c>
      <c r="C6" s="236" t="s">
        <v>5</v>
      </c>
      <c r="D6" s="237">
        <v>3.5</v>
      </c>
      <c r="E6" s="237" t="s">
        <v>19</v>
      </c>
      <c r="F6" s="237" t="s">
        <v>19</v>
      </c>
      <c r="G6" s="237" t="s">
        <v>19</v>
      </c>
      <c r="H6" s="238" t="s">
        <v>31</v>
      </c>
      <c r="I6" s="239">
        <v>2</v>
      </c>
    </row>
    <row r="7" spans="2:53" s="54" customFormat="1" ht="27" customHeight="1">
      <c r="B7" s="230">
        <v>3</v>
      </c>
      <c r="C7" s="231" t="s">
        <v>1</v>
      </c>
      <c r="D7" s="232">
        <v>4.875</v>
      </c>
      <c r="E7" s="232">
        <v>3.8809999999999998</v>
      </c>
      <c r="F7" s="232">
        <f>E7-D7</f>
        <v>-0.99400000000000022</v>
      </c>
      <c r="G7" s="232">
        <v>3.8</v>
      </c>
      <c r="H7" s="233" t="s">
        <v>26</v>
      </c>
      <c r="I7" s="234">
        <v>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2:53" ht="27" customHeight="1">
      <c r="B8" s="235">
        <v>4</v>
      </c>
      <c r="C8" s="236" t="s">
        <v>4</v>
      </c>
      <c r="D8" s="237">
        <v>4.9000000000000004</v>
      </c>
      <c r="E8" s="237" t="s">
        <v>19</v>
      </c>
      <c r="F8" s="237" t="s">
        <v>19</v>
      </c>
      <c r="G8" s="237" t="s">
        <v>19</v>
      </c>
      <c r="H8" s="238" t="s">
        <v>29</v>
      </c>
      <c r="I8" s="239">
        <v>4</v>
      </c>
    </row>
    <row r="9" spans="2:53" s="54" customFormat="1" ht="27" customHeight="1">
      <c r="B9" s="230">
        <v>5</v>
      </c>
      <c r="C9" s="231" t="s">
        <v>58</v>
      </c>
      <c r="D9" s="232">
        <v>5</v>
      </c>
      <c r="E9" s="232" t="s">
        <v>19</v>
      </c>
      <c r="F9" s="232" t="s">
        <v>19</v>
      </c>
      <c r="G9" s="232" t="s">
        <v>19</v>
      </c>
      <c r="H9" s="233" t="s">
        <v>33</v>
      </c>
      <c r="I9" s="234">
        <v>5</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row>
    <row r="10" spans="2:53" ht="27" customHeight="1">
      <c r="B10" s="235">
        <v>6</v>
      </c>
      <c r="C10" s="236" t="s">
        <v>15</v>
      </c>
      <c r="D10" s="237">
        <v>6.6</v>
      </c>
      <c r="E10" s="237" t="s">
        <v>19</v>
      </c>
      <c r="F10" s="237" t="s">
        <v>19</v>
      </c>
      <c r="G10" s="237" t="s">
        <v>19</v>
      </c>
      <c r="H10" s="238" t="s">
        <v>36</v>
      </c>
      <c r="I10" s="239">
        <v>6</v>
      </c>
    </row>
    <row r="11" spans="2:53" s="54" customFormat="1" ht="27" customHeight="1">
      <c r="B11" s="230">
        <v>7</v>
      </c>
      <c r="C11" s="231" t="s">
        <v>6</v>
      </c>
      <c r="D11" s="232">
        <v>7.4</v>
      </c>
      <c r="E11" s="232" t="s">
        <v>19</v>
      </c>
      <c r="F11" s="232" t="s">
        <v>19</v>
      </c>
      <c r="G11" s="232" t="s">
        <v>19</v>
      </c>
      <c r="H11" s="233" t="s">
        <v>32</v>
      </c>
      <c r="I11" s="234">
        <v>7</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row>
    <row r="12" spans="2:53" ht="27" customHeight="1">
      <c r="B12" s="235">
        <v>8</v>
      </c>
      <c r="C12" s="236" t="s">
        <v>8</v>
      </c>
      <c r="D12" s="237">
        <v>8.2959999999999994</v>
      </c>
      <c r="E12" s="237">
        <v>9.3049999999999997</v>
      </c>
      <c r="F12" s="237">
        <f>E12-D12</f>
        <v>1.0090000000000003</v>
      </c>
      <c r="G12" s="237">
        <v>9.1720000000000006</v>
      </c>
      <c r="H12" s="238" t="s">
        <v>34</v>
      </c>
      <c r="I12" s="239">
        <v>8</v>
      </c>
    </row>
    <row r="13" spans="2:53" s="54" customFormat="1" ht="27" customHeight="1">
      <c r="B13" s="230">
        <v>9</v>
      </c>
      <c r="C13" s="231" t="s">
        <v>18</v>
      </c>
      <c r="D13" s="232">
        <v>9</v>
      </c>
      <c r="E13" s="232" t="s">
        <v>19</v>
      </c>
      <c r="F13" s="232" t="s">
        <v>19</v>
      </c>
      <c r="G13" s="232" t="s">
        <v>19</v>
      </c>
      <c r="H13" s="233" t="s">
        <v>38</v>
      </c>
      <c r="I13" s="234">
        <v>9</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row>
    <row r="14" spans="2:53" ht="27" customHeight="1">
      <c r="B14" s="235">
        <v>10</v>
      </c>
      <c r="C14" s="236" t="s">
        <v>146</v>
      </c>
      <c r="D14" s="237">
        <v>10.7</v>
      </c>
      <c r="E14" s="237" t="s">
        <v>19</v>
      </c>
      <c r="F14" s="237" t="s">
        <v>19</v>
      </c>
      <c r="G14" s="237" t="s">
        <v>19</v>
      </c>
      <c r="H14" s="238" t="s">
        <v>41</v>
      </c>
      <c r="I14" s="239">
        <v>10</v>
      </c>
    </row>
    <row r="15" spans="2:53" s="54" customFormat="1" ht="27" customHeight="1">
      <c r="B15" s="230">
        <v>11</v>
      </c>
      <c r="C15" s="231" t="s">
        <v>7</v>
      </c>
      <c r="D15" s="232">
        <v>11.6</v>
      </c>
      <c r="E15" s="232" t="s">
        <v>19</v>
      </c>
      <c r="F15" s="232" t="s">
        <v>19</v>
      </c>
      <c r="G15" s="232" t="s">
        <v>19</v>
      </c>
      <c r="H15" s="233" t="s">
        <v>40</v>
      </c>
      <c r="I15" s="234">
        <v>11</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row>
    <row r="16" spans="2:53" ht="27" customHeight="1">
      <c r="B16" s="235">
        <v>12</v>
      </c>
      <c r="C16" s="236" t="s">
        <v>11</v>
      </c>
      <c r="D16" s="237">
        <v>12.2</v>
      </c>
      <c r="E16" s="237">
        <v>11.959</v>
      </c>
      <c r="F16" s="237">
        <f>E16-D16</f>
        <v>-0.24099999999999966</v>
      </c>
      <c r="G16" s="237">
        <v>11.499000000000001</v>
      </c>
      <c r="H16" s="238" t="s">
        <v>37</v>
      </c>
      <c r="I16" s="239">
        <v>12</v>
      </c>
    </row>
    <row r="17" spans="2:53" s="54" customFormat="1" ht="27" customHeight="1">
      <c r="B17" s="230">
        <v>13</v>
      </c>
      <c r="C17" s="231" t="s">
        <v>16</v>
      </c>
      <c r="D17" s="232">
        <v>13.1</v>
      </c>
      <c r="E17" s="232" t="s">
        <v>19</v>
      </c>
      <c r="F17" s="232" t="s">
        <v>19</v>
      </c>
      <c r="G17" s="232" t="s">
        <v>19</v>
      </c>
      <c r="H17" s="233" t="s">
        <v>42</v>
      </c>
      <c r="I17" s="234">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row>
    <row r="18" spans="2:53" ht="27" customHeight="1">
      <c r="B18" s="235">
        <v>14</v>
      </c>
      <c r="C18" s="236" t="s">
        <v>14</v>
      </c>
      <c r="D18" s="237">
        <v>13.4</v>
      </c>
      <c r="E18" s="237" t="s">
        <v>19</v>
      </c>
      <c r="F18" s="237" t="s">
        <v>19</v>
      </c>
      <c r="G18" s="237" t="s">
        <v>19</v>
      </c>
      <c r="H18" s="238" t="s">
        <v>44</v>
      </c>
      <c r="I18" s="239">
        <v>14</v>
      </c>
    </row>
    <row r="19" spans="2:53" s="54" customFormat="1" ht="27" customHeight="1">
      <c r="B19" s="230">
        <v>15</v>
      </c>
      <c r="C19" s="231" t="s">
        <v>2</v>
      </c>
      <c r="D19" s="232">
        <v>13.7</v>
      </c>
      <c r="E19" s="232" t="s">
        <v>19</v>
      </c>
      <c r="F19" s="232" t="s">
        <v>19</v>
      </c>
      <c r="G19" s="232" t="s">
        <v>19</v>
      </c>
      <c r="H19" s="233" t="s">
        <v>27</v>
      </c>
      <c r="I19" s="234">
        <v>15</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row>
    <row r="20" spans="2:53" ht="27" customHeight="1">
      <c r="B20" s="235">
        <v>16</v>
      </c>
      <c r="C20" s="236" t="s">
        <v>0</v>
      </c>
      <c r="D20" s="237">
        <v>13.956</v>
      </c>
      <c r="E20" s="237">
        <v>14.071</v>
      </c>
      <c r="F20" s="237">
        <f>E20-D20</f>
        <v>0.11500000000000021</v>
      </c>
      <c r="G20" s="237">
        <v>14.733000000000001</v>
      </c>
      <c r="H20" s="238" t="s">
        <v>25</v>
      </c>
      <c r="I20" s="239">
        <v>16</v>
      </c>
    </row>
    <row r="21" spans="2:53" s="54" customFormat="1" ht="27" customHeight="1">
      <c r="B21" s="230">
        <v>17</v>
      </c>
      <c r="C21" s="231" t="s">
        <v>13</v>
      </c>
      <c r="D21" s="232">
        <v>17.399999999999999</v>
      </c>
      <c r="E21" s="232" t="s">
        <v>19</v>
      </c>
      <c r="F21" s="232" t="s">
        <v>19</v>
      </c>
      <c r="G21" s="232" t="s">
        <v>19</v>
      </c>
      <c r="H21" s="233" t="s">
        <v>39</v>
      </c>
      <c r="I21" s="234">
        <v>17</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row>
    <row r="22" spans="2:53" ht="27" customHeight="1">
      <c r="B22" s="235">
        <v>18</v>
      </c>
      <c r="C22" s="236" t="s">
        <v>17</v>
      </c>
      <c r="D22" s="237">
        <v>19.399999999999999</v>
      </c>
      <c r="E22" s="237" t="s">
        <v>19</v>
      </c>
      <c r="F22" s="237" t="s">
        <v>19</v>
      </c>
      <c r="G22" s="237" t="s">
        <v>19</v>
      </c>
      <c r="H22" s="238" t="s">
        <v>30</v>
      </c>
      <c r="I22" s="239">
        <v>18</v>
      </c>
    </row>
    <row r="23" spans="2:53" s="54" customFormat="1" ht="27" customHeight="1">
      <c r="B23" s="230">
        <v>19</v>
      </c>
      <c r="C23" s="231" t="s">
        <v>9</v>
      </c>
      <c r="D23" s="232">
        <v>22.7</v>
      </c>
      <c r="E23" s="232" t="s">
        <v>19</v>
      </c>
      <c r="F23" s="232" t="s">
        <v>19</v>
      </c>
      <c r="G23" s="232" t="s">
        <v>19</v>
      </c>
      <c r="H23" s="233" t="s">
        <v>35</v>
      </c>
      <c r="I23" s="234">
        <v>19</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row>
    <row r="24" spans="2:53" ht="27" customHeight="1">
      <c r="B24" s="235">
        <v>20</v>
      </c>
      <c r="C24" s="236" t="s">
        <v>50</v>
      </c>
      <c r="D24" s="237">
        <v>25.925000000000001</v>
      </c>
      <c r="E24" s="237">
        <v>25.623999999999999</v>
      </c>
      <c r="F24" s="237">
        <f>E24-D24</f>
        <v>-0.30100000000000193</v>
      </c>
      <c r="G24" s="237">
        <v>25.324000000000002</v>
      </c>
      <c r="H24" s="238" t="s">
        <v>49</v>
      </c>
      <c r="I24" s="239">
        <v>20</v>
      </c>
    </row>
    <row r="25" spans="2:53" s="54" customFormat="1" ht="27" customHeight="1">
      <c r="B25" s="240">
        <v>21</v>
      </c>
      <c r="C25" s="241" t="s">
        <v>12</v>
      </c>
      <c r="D25" s="242">
        <v>26.83</v>
      </c>
      <c r="E25" s="242">
        <v>28.042000000000002</v>
      </c>
      <c r="F25" s="242">
        <f>E25-D25</f>
        <v>1.2120000000000033</v>
      </c>
      <c r="G25" s="242">
        <v>27.673999999999999</v>
      </c>
      <c r="H25" s="243" t="s">
        <v>43</v>
      </c>
      <c r="I25" s="244">
        <v>21</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3">
      <c r="B26" s="44" t="s">
        <v>244</v>
      </c>
      <c r="C26" s="171"/>
      <c r="D26" s="171"/>
      <c r="E26" s="171"/>
      <c r="F26" s="171"/>
      <c r="G26" s="178"/>
      <c r="H26" s="171"/>
      <c r="I26" s="224" t="s">
        <v>242</v>
      </c>
    </row>
    <row r="27" spans="2:53">
      <c r="B27" s="452" t="s">
        <v>119</v>
      </c>
      <c r="C27" s="452"/>
      <c r="D27" s="452"/>
      <c r="E27" s="452"/>
      <c r="F27" s="451" t="s">
        <v>118</v>
      </c>
      <c r="G27" s="451"/>
      <c r="H27" s="451"/>
      <c r="I27" s="451"/>
    </row>
    <row r="28" spans="2:53">
      <c r="B28" s="43"/>
      <c r="C28" s="12"/>
      <c r="D28" s="12"/>
      <c r="E28" s="12"/>
      <c r="F28" s="12"/>
      <c r="G28" s="12"/>
      <c r="H28" s="12"/>
      <c r="I28" s="44"/>
    </row>
  </sheetData>
  <mergeCells count="11">
    <mergeCell ref="N1:N2"/>
    <mergeCell ref="F27:I27"/>
    <mergeCell ref="B27:E27"/>
    <mergeCell ref="B1:I1"/>
    <mergeCell ref="B3:B4"/>
    <mergeCell ref="C3:C4"/>
    <mergeCell ref="D3:D4"/>
    <mergeCell ref="E3:E4"/>
    <mergeCell ref="H3:H4"/>
    <mergeCell ref="I3:I4"/>
    <mergeCell ref="B2:I2"/>
  </mergeCells>
  <pageMargins left="0.25" right="0.25" top="0.75" bottom="0.75"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EC84-BEB3-4AE8-9D07-41D39F856926}">
  <sheetPr>
    <tabColor rgb="FFFFFF00"/>
  </sheetPr>
  <dimension ref="B1:N26"/>
  <sheetViews>
    <sheetView workbookViewId="0">
      <selection activeCell="M1" sqref="M1:N2"/>
    </sheetView>
  </sheetViews>
  <sheetFormatPr defaultRowHeight="12.75"/>
  <cols>
    <col min="1" max="1" width="2.7109375" style="184" customWidth="1"/>
    <col min="2" max="2" width="6.140625" style="184" customWidth="1"/>
    <col min="3" max="7" width="14.28515625" style="184" customWidth="1"/>
    <col min="8" max="8" width="12.5703125" style="245" customWidth="1"/>
    <col min="9" max="9" width="6.42578125" style="184" customWidth="1"/>
    <col min="10" max="10" width="21" style="184" customWidth="1"/>
    <col min="11" max="11" width="18.140625" style="184" customWidth="1"/>
    <col min="12" max="13" width="9.140625" style="184"/>
    <col min="14" max="14" width="18.140625" style="184" bestFit="1" customWidth="1"/>
    <col min="15" max="16384" width="9.140625" style="184"/>
  </cols>
  <sheetData>
    <row r="1" spans="2:14" ht="27" customHeight="1">
      <c r="B1" s="426" t="s">
        <v>172</v>
      </c>
      <c r="C1" s="426"/>
      <c r="D1" s="426"/>
      <c r="E1" s="426"/>
      <c r="F1" s="426"/>
      <c r="G1" s="426"/>
      <c r="H1" s="426"/>
      <c r="I1" s="426"/>
      <c r="M1" s="403"/>
      <c r="N1" s="383" t="s">
        <v>318</v>
      </c>
    </row>
    <row r="2" spans="2:14" ht="27" customHeight="1">
      <c r="B2" s="428" t="s">
        <v>282</v>
      </c>
      <c r="C2" s="428"/>
      <c r="D2" s="428"/>
      <c r="E2" s="428"/>
      <c r="F2" s="428"/>
      <c r="G2" s="428"/>
      <c r="H2" s="428"/>
      <c r="I2" s="428"/>
      <c r="M2" s="403"/>
      <c r="N2" s="383" t="s">
        <v>319</v>
      </c>
    </row>
    <row r="3" spans="2:14" s="186" customFormat="1" ht="29.1" customHeight="1">
      <c r="B3" s="425" t="s">
        <v>53</v>
      </c>
      <c r="C3" s="424" t="s">
        <v>24</v>
      </c>
      <c r="D3" s="424">
        <v>2020</v>
      </c>
      <c r="E3" s="424">
        <v>2021</v>
      </c>
      <c r="F3" s="269" t="s">
        <v>67</v>
      </c>
      <c r="G3" s="270" t="s">
        <v>51</v>
      </c>
      <c r="H3" s="424" t="s">
        <v>23</v>
      </c>
      <c r="I3" s="425" t="s">
        <v>52</v>
      </c>
    </row>
    <row r="4" spans="2:14" s="186" customFormat="1" ht="29.1" customHeight="1">
      <c r="B4" s="425"/>
      <c r="C4" s="424"/>
      <c r="D4" s="424"/>
      <c r="E4" s="424"/>
      <c r="F4" s="269" t="s">
        <v>57</v>
      </c>
      <c r="G4" s="268">
        <v>2022</v>
      </c>
      <c r="H4" s="424"/>
      <c r="I4" s="425"/>
    </row>
    <row r="5" spans="2:14" s="185" customFormat="1" ht="29.1" customHeight="1">
      <c r="B5" s="321">
        <v>1</v>
      </c>
      <c r="C5" s="322" t="s">
        <v>1</v>
      </c>
      <c r="D5" s="323">
        <v>-2.3239518860212875</v>
      </c>
      <c r="E5" s="323">
        <v>1.0000000000000069</v>
      </c>
      <c r="F5" s="323">
        <f t="shared" ref="F5:F23" si="0">E5-D5</f>
        <v>3.3239518860212947</v>
      </c>
      <c r="G5" s="323">
        <v>2.6999999999999931</v>
      </c>
      <c r="H5" s="324" t="s">
        <v>26</v>
      </c>
      <c r="I5" s="321">
        <v>1</v>
      </c>
    </row>
    <row r="6" spans="2:14" s="185" customFormat="1" ht="29.1" customHeight="1">
      <c r="B6" s="325">
        <v>2</v>
      </c>
      <c r="C6" s="326" t="s">
        <v>7</v>
      </c>
      <c r="D6" s="327">
        <v>1.777407838061585</v>
      </c>
      <c r="E6" s="327">
        <v>1.1550523973040749</v>
      </c>
      <c r="F6" s="327">
        <f t="shared" si="0"/>
        <v>-0.62235544075751004</v>
      </c>
      <c r="G6" s="327">
        <v>1.9999999999997682</v>
      </c>
      <c r="H6" s="328" t="s">
        <v>40</v>
      </c>
      <c r="I6" s="325">
        <v>2</v>
      </c>
    </row>
    <row r="7" spans="2:14" s="185" customFormat="1" ht="29.1" customHeight="1">
      <c r="B7" s="321">
        <v>3</v>
      </c>
      <c r="C7" s="329" t="s">
        <v>50</v>
      </c>
      <c r="D7" s="323">
        <v>-0.71143131446576913</v>
      </c>
      <c r="E7" s="323">
        <v>1.303841585616194</v>
      </c>
      <c r="F7" s="323">
        <f t="shared" si="0"/>
        <v>2.0152729000819631</v>
      </c>
      <c r="G7" s="323">
        <v>1.6556739916079273</v>
      </c>
      <c r="H7" s="324" t="s">
        <v>49</v>
      </c>
      <c r="I7" s="321">
        <v>3</v>
      </c>
    </row>
    <row r="8" spans="2:14" s="185" customFormat="1" ht="29.1" customHeight="1">
      <c r="B8" s="325">
        <v>4</v>
      </c>
      <c r="C8" s="326" t="s">
        <v>11</v>
      </c>
      <c r="D8" s="327">
        <v>0.62240402281133855</v>
      </c>
      <c r="E8" s="327">
        <v>1.3999999999996697</v>
      </c>
      <c r="F8" s="327">
        <f t="shared" si="0"/>
        <v>0.77759597718833118</v>
      </c>
      <c r="G8" s="327">
        <v>1.2000000000000088</v>
      </c>
      <c r="H8" s="328" t="s">
        <v>37</v>
      </c>
      <c r="I8" s="325">
        <v>4</v>
      </c>
    </row>
    <row r="9" spans="2:14" s="185" customFormat="1" ht="29.1" customHeight="1">
      <c r="B9" s="321">
        <v>5</v>
      </c>
      <c r="C9" s="322" t="s">
        <v>9</v>
      </c>
      <c r="D9" s="323">
        <v>0.39691732986836414</v>
      </c>
      <c r="E9" s="323">
        <v>1.6466807370767351</v>
      </c>
      <c r="F9" s="323">
        <f t="shared" si="0"/>
        <v>1.249763407208371</v>
      </c>
      <c r="G9" s="323">
        <v>1.9866102679020423</v>
      </c>
      <c r="H9" s="324" t="s">
        <v>35</v>
      </c>
      <c r="I9" s="321">
        <v>5</v>
      </c>
    </row>
    <row r="10" spans="2:14" s="185" customFormat="1" ht="29.1" customHeight="1">
      <c r="B10" s="325">
        <v>6</v>
      </c>
      <c r="C10" s="326" t="s">
        <v>47</v>
      </c>
      <c r="D10" s="327">
        <v>-2.0743691001189828</v>
      </c>
      <c r="E10" s="327">
        <v>2.022807167330575</v>
      </c>
      <c r="F10" s="327">
        <f t="shared" si="0"/>
        <v>4.0971762674495578</v>
      </c>
      <c r="G10" s="327">
        <v>2.1810884782374309</v>
      </c>
      <c r="H10" s="328" t="s">
        <v>33</v>
      </c>
      <c r="I10" s="325">
        <v>6</v>
      </c>
    </row>
    <row r="11" spans="2:14" s="185" customFormat="1" ht="29.1" customHeight="1">
      <c r="B11" s="321">
        <v>7</v>
      </c>
      <c r="C11" s="322" t="s">
        <v>22</v>
      </c>
      <c r="D11" s="323">
        <v>-2.7190332326284019</v>
      </c>
      <c r="E11" s="323">
        <v>2.5261738402120151</v>
      </c>
      <c r="F11" s="323">
        <f t="shared" si="0"/>
        <v>5.245207072840417</v>
      </c>
      <c r="G11" s="323">
        <v>3.1749715735548198</v>
      </c>
      <c r="H11" s="324" t="s">
        <v>31</v>
      </c>
      <c r="I11" s="321">
        <v>7</v>
      </c>
    </row>
    <row r="12" spans="2:14" s="185" customFormat="1" ht="29.1" customHeight="1">
      <c r="B12" s="325">
        <v>8</v>
      </c>
      <c r="C12" s="326" t="s">
        <v>10</v>
      </c>
      <c r="D12" s="327">
        <v>2.2643663591749812</v>
      </c>
      <c r="E12" s="327">
        <v>2.6631979169303657</v>
      </c>
      <c r="F12" s="327">
        <f t="shared" si="0"/>
        <v>0.39883155775538448</v>
      </c>
      <c r="G12" s="327">
        <v>3.7500000000000679</v>
      </c>
      <c r="H12" s="328" t="s">
        <v>41</v>
      </c>
      <c r="I12" s="325">
        <v>8</v>
      </c>
    </row>
    <row r="13" spans="2:14" s="185" customFormat="1" ht="29.1" customHeight="1">
      <c r="B13" s="321">
        <v>9</v>
      </c>
      <c r="C13" s="322" t="s">
        <v>4</v>
      </c>
      <c r="D13" s="323">
        <v>-0.90387487227808794</v>
      </c>
      <c r="E13" s="323">
        <v>3.0000000000002793</v>
      </c>
      <c r="F13" s="323">
        <f t="shared" si="0"/>
        <v>3.9038748722783674</v>
      </c>
      <c r="G13" s="323">
        <v>2.695817141038038</v>
      </c>
      <c r="H13" s="324" t="s">
        <v>29</v>
      </c>
      <c r="I13" s="321">
        <v>9</v>
      </c>
    </row>
    <row r="14" spans="2:14" s="185" customFormat="1" ht="29.1" customHeight="1">
      <c r="B14" s="325">
        <v>10</v>
      </c>
      <c r="C14" s="326" t="s">
        <v>3</v>
      </c>
      <c r="D14" s="327">
        <v>2.1091811414388171</v>
      </c>
      <c r="E14" s="327">
        <v>3.1619389173081149</v>
      </c>
      <c r="F14" s="327">
        <f t="shared" si="0"/>
        <v>1.0527577758692979</v>
      </c>
      <c r="G14" s="327">
        <v>3.0000000000000808</v>
      </c>
      <c r="H14" s="328" t="s">
        <v>28</v>
      </c>
      <c r="I14" s="325">
        <v>10</v>
      </c>
    </row>
    <row r="15" spans="2:14" s="185" customFormat="1" ht="29.1" customHeight="1">
      <c r="B15" s="321">
        <v>11</v>
      </c>
      <c r="C15" s="322" t="s">
        <v>6</v>
      </c>
      <c r="D15" s="323">
        <v>3.4382978723400548</v>
      </c>
      <c r="E15" s="323">
        <v>3.2292443524679948</v>
      </c>
      <c r="F15" s="323">
        <f t="shared" si="0"/>
        <v>-0.20905351987206</v>
      </c>
      <c r="G15" s="323">
        <v>2.2226639941260973</v>
      </c>
      <c r="H15" s="324" t="s">
        <v>32</v>
      </c>
      <c r="I15" s="321">
        <v>11</v>
      </c>
    </row>
    <row r="16" spans="2:14" s="185" customFormat="1" ht="29.1" customHeight="1">
      <c r="B16" s="325">
        <v>12</v>
      </c>
      <c r="C16" s="326" t="s">
        <v>16</v>
      </c>
      <c r="D16" s="327">
        <v>4.304019763592283</v>
      </c>
      <c r="E16" s="327">
        <v>4.3000000000000078</v>
      </c>
      <c r="F16" s="327">
        <f t="shared" si="0"/>
        <v>-4.0197635922751829E-3</v>
      </c>
      <c r="G16" s="327">
        <v>3.9999999999999911</v>
      </c>
      <c r="H16" s="328" t="s">
        <v>42</v>
      </c>
      <c r="I16" s="325">
        <v>12</v>
      </c>
    </row>
    <row r="17" spans="2:9" s="185" customFormat="1" ht="29.1" customHeight="1">
      <c r="B17" s="321">
        <v>13</v>
      </c>
      <c r="C17" s="322" t="s">
        <v>13</v>
      </c>
      <c r="D17" s="323">
        <v>5.6349001527862006</v>
      </c>
      <c r="E17" s="323">
        <v>5.7301591827507758</v>
      </c>
      <c r="F17" s="323">
        <f t="shared" si="0"/>
        <v>9.5259029964575248E-2</v>
      </c>
      <c r="G17" s="323">
        <v>6.5339180279215991</v>
      </c>
      <c r="H17" s="324" t="s">
        <v>39</v>
      </c>
      <c r="I17" s="321">
        <v>13</v>
      </c>
    </row>
    <row r="18" spans="2:9" s="185" customFormat="1" ht="29.1" customHeight="1">
      <c r="B18" s="325">
        <v>14</v>
      </c>
      <c r="C18" s="326" t="s">
        <v>8</v>
      </c>
      <c r="D18" s="327">
        <v>5.3687259329380055</v>
      </c>
      <c r="E18" s="327">
        <v>5.8335846337395347</v>
      </c>
      <c r="F18" s="327">
        <f t="shared" si="0"/>
        <v>0.46485870080152925</v>
      </c>
      <c r="G18" s="327">
        <v>7.2557742712760085</v>
      </c>
      <c r="H18" s="328" t="s">
        <v>34</v>
      </c>
      <c r="I18" s="325">
        <v>14</v>
      </c>
    </row>
    <row r="19" spans="2:9" s="185" customFormat="1" ht="29.1" customHeight="1">
      <c r="B19" s="321">
        <v>15</v>
      </c>
      <c r="C19" s="322" t="s">
        <v>2</v>
      </c>
      <c r="D19" s="323">
        <v>0.57416267942600163</v>
      </c>
      <c r="E19" s="323">
        <v>6.4396566228773393</v>
      </c>
      <c r="F19" s="323">
        <f t="shared" si="0"/>
        <v>5.8654939434513373</v>
      </c>
      <c r="G19" s="323">
        <v>4.5314747519921106</v>
      </c>
      <c r="H19" s="324" t="s">
        <v>27</v>
      </c>
      <c r="I19" s="321">
        <v>15</v>
      </c>
    </row>
    <row r="20" spans="2:9" s="185" customFormat="1" ht="29.1" customHeight="1">
      <c r="B20" s="325">
        <v>16</v>
      </c>
      <c r="C20" s="326" t="s">
        <v>0</v>
      </c>
      <c r="D20" s="327">
        <v>2.4151309408341506</v>
      </c>
      <c r="E20" s="327">
        <v>6.4707370927464716</v>
      </c>
      <c r="F20" s="327">
        <f t="shared" si="0"/>
        <v>4.055606151912321</v>
      </c>
      <c r="G20" s="327">
        <v>7.5712719706298186</v>
      </c>
      <c r="H20" s="328" t="s">
        <v>25</v>
      </c>
      <c r="I20" s="325">
        <v>16</v>
      </c>
    </row>
    <row r="21" spans="2:9" s="185" customFormat="1" ht="29.1" customHeight="1">
      <c r="B21" s="321">
        <v>17</v>
      </c>
      <c r="C21" s="322" t="s">
        <v>17</v>
      </c>
      <c r="D21" s="323">
        <v>2.8169014084505384</v>
      </c>
      <c r="E21" s="323">
        <v>21.109544090642274</v>
      </c>
      <c r="F21" s="323">
        <f t="shared" si="0"/>
        <v>18.292642682191737</v>
      </c>
      <c r="G21" s="323">
        <v>8.0000028971456132</v>
      </c>
      <c r="H21" s="324" t="s">
        <v>30</v>
      </c>
      <c r="I21" s="321">
        <v>17</v>
      </c>
    </row>
    <row r="22" spans="2:9" s="185" customFormat="1" ht="29.1" customHeight="1">
      <c r="B22" s="325">
        <v>18</v>
      </c>
      <c r="C22" s="326" t="s">
        <v>14</v>
      </c>
      <c r="D22" s="327">
        <v>23.095238095238056</v>
      </c>
      <c r="E22" s="327">
        <v>40.744680851063791</v>
      </c>
      <c r="F22" s="327">
        <f t="shared" si="0"/>
        <v>17.649442755825735</v>
      </c>
      <c r="G22" s="327">
        <v>31.5414468207452</v>
      </c>
      <c r="H22" s="328" t="s">
        <v>44</v>
      </c>
      <c r="I22" s="325">
        <v>18</v>
      </c>
    </row>
    <row r="23" spans="2:9" s="185" customFormat="1" ht="29.1" customHeight="1">
      <c r="B23" s="321">
        <v>19</v>
      </c>
      <c r="C23" s="322" t="s">
        <v>12</v>
      </c>
      <c r="D23" s="323">
        <v>163.25830067578411</v>
      </c>
      <c r="E23" s="323">
        <v>194.60273530965242</v>
      </c>
      <c r="F23" s="323">
        <f t="shared" si="0"/>
        <v>31.344434633868303</v>
      </c>
      <c r="G23" s="323">
        <v>41.809379335095805</v>
      </c>
      <c r="H23" s="324" t="s">
        <v>43</v>
      </c>
      <c r="I23" s="321">
        <v>19</v>
      </c>
    </row>
    <row r="24" spans="2:9" s="185" customFormat="1" ht="29.1" customHeight="1">
      <c r="B24" s="325">
        <v>20</v>
      </c>
      <c r="C24" s="326" t="s">
        <v>15</v>
      </c>
      <c r="D24" s="327">
        <v>84.864333047204127</v>
      </c>
      <c r="E24" s="327" t="s">
        <v>20</v>
      </c>
      <c r="F24" s="327" t="s">
        <v>20</v>
      </c>
      <c r="G24" s="327" t="s">
        <v>20</v>
      </c>
      <c r="H24" s="328" t="s">
        <v>36</v>
      </c>
      <c r="I24" s="325">
        <v>20</v>
      </c>
    </row>
    <row r="25" spans="2:9" s="185" customFormat="1" ht="29.1" customHeight="1">
      <c r="B25" s="321">
        <v>21</v>
      </c>
      <c r="C25" s="322" t="s">
        <v>18</v>
      </c>
      <c r="D25" s="323" t="s">
        <v>20</v>
      </c>
      <c r="E25" s="323" t="s">
        <v>20</v>
      </c>
      <c r="F25" s="323" t="s">
        <v>20</v>
      </c>
      <c r="G25" s="323" t="s">
        <v>20</v>
      </c>
      <c r="H25" s="324" t="s">
        <v>38</v>
      </c>
      <c r="I25" s="321">
        <v>21</v>
      </c>
    </row>
    <row r="26" spans="2:9" ht="15.75" customHeight="1">
      <c r="B26" s="355" t="s">
        <v>244</v>
      </c>
      <c r="C26" s="356"/>
      <c r="D26" s="356"/>
      <c r="E26" s="356"/>
      <c r="F26" s="356"/>
      <c r="G26" s="357"/>
      <c r="H26" s="364"/>
      <c r="I26" s="354" t="s">
        <v>242</v>
      </c>
    </row>
  </sheetData>
  <mergeCells count="9">
    <mergeCell ref="M1:M2"/>
    <mergeCell ref="I3:I4"/>
    <mergeCell ref="B3:B4"/>
    <mergeCell ref="B1:I1"/>
    <mergeCell ref="B2:I2"/>
    <mergeCell ref="D3:D4"/>
    <mergeCell ref="E3:E4"/>
    <mergeCell ref="H3:H4"/>
    <mergeCell ref="C3:C4"/>
  </mergeCells>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5FB1-7D94-4526-BFA6-BFF62DA17354}">
  <sheetPr>
    <tabColor rgb="FFFFFF00"/>
  </sheetPr>
  <dimension ref="B1:Q26"/>
  <sheetViews>
    <sheetView workbookViewId="0"/>
  </sheetViews>
  <sheetFormatPr defaultRowHeight="15"/>
  <cols>
    <col min="1" max="1" width="2.7109375" style="34" customWidth="1"/>
    <col min="2" max="2" width="5.140625" style="34" customWidth="1"/>
    <col min="3" max="3" width="12.85546875" style="34" customWidth="1"/>
    <col min="4" max="7" width="11.5703125" style="34" customWidth="1"/>
    <col min="8" max="8" width="15.85546875" style="34" customWidth="1"/>
    <col min="9" max="9" width="12.85546875" style="34" customWidth="1"/>
    <col min="10" max="10" width="5.140625" style="34" customWidth="1"/>
    <col min="11" max="16" width="9.140625" style="34"/>
    <col min="17" max="17" width="18.140625" style="34" bestFit="1" customWidth="1"/>
    <col min="18" max="16384" width="9.140625" style="34"/>
  </cols>
  <sheetData>
    <row r="1" spans="2:17" ht="27" customHeight="1">
      <c r="B1" s="417" t="s">
        <v>283</v>
      </c>
      <c r="C1" s="417"/>
      <c r="D1" s="417"/>
      <c r="E1" s="417"/>
      <c r="F1" s="417"/>
      <c r="G1" s="417"/>
      <c r="H1" s="417"/>
      <c r="I1" s="417"/>
      <c r="J1" s="417"/>
      <c r="P1" s="403"/>
      <c r="Q1" s="383" t="s">
        <v>318</v>
      </c>
    </row>
    <row r="2" spans="2:17" ht="27" customHeight="1">
      <c r="B2" s="421" t="s">
        <v>267</v>
      </c>
      <c r="C2" s="421"/>
      <c r="D2" s="421"/>
      <c r="E2" s="421"/>
      <c r="F2" s="421"/>
      <c r="G2" s="421"/>
      <c r="H2" s="421"/>
      <c r="I2" s="421"/>
      <c r="J2" s="421"/>
      <c r="P2" s="403"/>
      <c r="Q2" s="383" t="s">
        <v>319</v>
      </c>
    </row>
    <row r="3" spans="2:17" ht="29.1" customHeight="1">
      <c r="B3" s="455" t="s">
        <v>53</v>
      </c>
      <c r="C3" s="441" t="s">
        <v>24</v>
      </c>
      <c r="D3" s="441">
        <v>2020</v>
      </c>
      <c r="E3" s="441">
        <v>2021</v>
      </c>
      <c r="F3" s="258" t="s">
        <v>67</v>
      </c>
      <c r="G3" s="255">
        <v>2022</v>
      </c>
      <c r="H3" s="455" t="s">
        <v>97</v>
      </c>
      <c r="I3" s="441" t="s">
        <v>23</v>
      </c>
      <c r="J3" s="455" t="s">
        <v>52</v>
      </c>
    </row>
    <row r="4" spans="2:17" ht="29.1" customHeight="1">
      <c r="B4" s="455"/>
      <c r="C4" s="441"/>
      <c r="D4" s="441"/>
      <c r="E4" s="441"/>
      <c r="F4" s="88" t="s">
        <v>57</v>
      </c>
      <c r="G4" s="81" t="s">
        <v>51</v>
      </c>
      <c r="H4" s="441"/>
      <c r="I4" s="441"/>
      <c r="J4" s="455"/>
    </row>
    <row r="5" spans="2:17" ht="29.1" customHeight="1">
      <c r="B5" s="302">
        <v>1</v>
      </c>
      <c r="C5" s="89" t="s">
        <v>3</v>
      </c>
      <c r="D5" s="96">
        <v>0.30623292254995632</v>
      </c>
      <c r="E5" s="96">
        <v>0.30360050194541127</v>
      </c>
      <c r="F5" s="90">
        <f>E5-D5</f>
        <v>-2.6324206045450493E-3</v>
      </c>
      <c r="G5" s="96">
        <v>0.30359651538935295</v>
      </c>
      <c r="H5" s="91" t="s">
        <v>98</v>
      </c>
      <c r="I5" s="25" t="s">
        <v>28</v>
      </c>
      <c r="J5" s="302">
        <v>1</v>
      </c>
      <c r="K5" s="161"/>
    </row>
    <row r="6" spans="2:17" ht="29.1" customHeight="1">
      <c r="B6" s="303">
        <v>2</v>
      </c>
      <c r="C6" s="92" t="s">
        <v>1</v>
      </c>
      <c r="D6" s="97">
        <v>0.37599452910395692</v>
      </c>
      <c r="E6" s="97">
        <v>0.37599832290435597</v>
      </c>
      <c r="F6" s="93">
        <f t="shared" ref="F6:F23" si="0">E6-D6</f>
        <v>3.7938003990545255E-6</v>
      </c>
      <c r="G6" s="97">
        <v>0.37598887982660956</v>
      </c>
      <c r="H6" s="94" t="s">
        <v>106</v>
      </c>
      <c r="I6" s="28" t="s">
        <v>26</v>
      </c>
      <c r="J6" s="303">
        <v>2</v>
      </c>
      <c r="K6" s="161"/>
    </row>
    <row r="7" spans="2:17" ht="29.1" customHeight="1">
      <c r="B7" s="302">
        <v>3</v>
      </c>
      <c r="C7" s="89" t="s">
        <v>4</v>
      </c>
      <c r="D7" s="96">
        <v>0.38450246483111689</v>
      </c>
      <c r="E7" s="96">
        <v>0.38450223117936977</v>
      </c>
      <c r="F7" s="90">
        <f t="shared" si="0"/>
        <v>-2.3365174711686976E-7</v>
      </c>
      <c r="G7" s="96">
        <v>0.38450114983739159</v>
      </c>
      <c r="H7" s="91" t="s">
        <v>101</v>
      </c>
      <c r="I7" s="25" t="s">
        <v>29</v>
      </c>
      <c r="J7" s="302">
        <v>3</v>
      </c>
      <c r="K7" s="161"/>
    </row>
    <row r="8" spans="2:17" ht="29.1" customHeight="1">
      <c r="B8" s="303">
        <v>4</v>
      </c>
      <c r="C8" s="92" t="s">
        <v>9</v>
      </c>
      <c r="D8" s="97">
        <v>0.70899249297224864</v>
      </c>
      <c r="E8" s="97">
        <v>0.70900319440594017</v>
      </c>
      <c r="F8" s="93">
        <f t="shared" si="0"/>
        <v>1.0701433691528983E-5</v>
      </c>
      <c r="G8" s="97">
        <v>0.70899554255096953</v>
      </c>
      <c r="H8" s="94" t="s">
        <v>102</v>
      </c>
      <c r="I8" s="28" t="s">
        <v>35</v>
      </c>
      <c r="J8" s="303">
        <v>4</v>
      </c>
      <c r="K8" s="161"/>
    </row>
    <row r="9" spans="2:17" ht="29.1" customHeight="1">
      <c r="B9" s="302">
        <v>5</v>
      </c>
      <c r="C9" s="89" t="s">
        <v>16</v>
      </c>
      <c r="D9" s="96">
        <v>1.0000652288693936</v>
      </c>
      <c r="E9" s="96">
        <v>0.99995374872667786</v>
      </c>
      <c r="F9" s="90">
        <f t="shared" si="0"/>
        <v>-1.1148014271578077E-4</v>
      </c>
      <c r="G9" s="96">
        <v>0.99993821215696976</v>
      </c>
      <c r="H9" s="91" t="s">
        <v>117</v>
      </c>
      <c r="I9" s="25" t="s">
        <v>42</v>
      </c>
      <c r="J9" s="302">
        <v>5</v>
      </c>
      <c r="K9" s="161"/>
    </row>
    <row r="10" spans="2:17" ht="29.1" customHeight="1">
      <c r="B10" s="303">
        <v>6</v>
      </c>
      <c r="C10" s="92" t="s">
        <v>13</v>
      </c>
      <c r="D10" s="97">
        <v>2.8122554803715722</v>
      </c>
      <c r="E10" s="97">
        <v>2.8150931762944196</v>
      </c>
      <c r="F10" s="93">
        <f t="shared" si="0"/>
        <v>2.8376959228473275E-3</v>
      </c>
      <c r="G10" s="97">
        <v>2.9122706685147182</v>
      </c>
      <c r="H10" s="94" t="s">
        <v>111</v>
      </c>
      <c r="I10" s="28" t="s">
        <v>39</v>
      </c>
      <c r="J10" s="303">
        <v>6</v>
      </c>
      <c r="K10" s="161"/>
    </row>
    <row r="11" spans="2:17" ht="29.1" customHeight="1">
      <c r="B11" s="302">
        <v>7</v>
      </c>
      <c r="C11" s="89" t="s">
        <v>50</v>
      </c>
      <c r="D11" s="96">
        <v>3.4423859189142312</v>
      </c>
      <c r="E11" s="96">
        <v>3.2581281890772842</v>
      </c>
      <c r="F11" s="90">
        <f t="shared" si="0"/>
        <v>-0.18425772983694699</v>
      </c>
      <c r="G11" s="96">
        <v>3.2342707664066079</v>
      </c>
      <c r="H11" s="159" t="s">
        <v>158</v>
      </c>
      <c r="I11" s="25" t="s">
        <v>49</v>
      </c>
      <c r="J11" s="302">
        <v>7</v>
      </c>
      <c r="K11" s="161"/>
    </row>
    <row r="12" spans="2:17" ht="29.1" customHeight="1">
      <c r="B12" s="303">
        <v>8</v>
      </c>
      <c r="C12" s="92" t="s">
        <v>5</v>
      </c>
      <c r="D12" s="97">
        <v>3.64</v>
      </c>
      <c r="E12" s="97">
        <v>3.6399993243404016</v>
      </c>
      <c r="F12" s="93">
        <f t="shared" si="0"/>
        <v>-6.7565959849247292E-7</v>
      </c>
      <c r="G12" s="97">
        <v>3.6399978777325228</v>
      </c>
      <c r="H12" s="94" t="s">
        <v>108</v>
      </c>
      <c r="I12" s="28" t="s">
        <v>31</v>
      </c>
      <c r="J12" s="303">
        <v>8</v>
      </c>
      <c r="K12" s="161"/>
    </row>
    <row r="13" spans="2:17" ht="29.1" customHeight="1">
      <c r="B13" s="302">
        <v>9</v>
      </c>
      <c r="C13" s="89" t="s">
        <v>58</v>
      </c>
      <c r="D13" s="96">
        <v>3.6724999999999994</v>
      </c>
      <c r="E13" s="96">
        <v>3.672501062957251</v>
      </c>
      <c r="F13" s="90">
        <f t="shared" si="0"/>
        <v>1.0629572515519214E-6</v>
      </c>
      <c r="G13" s="96">
        <v>3.672500093609806</v>
      </c>
      <c r="H13" s="91" t="s">
        <v>100</v>
      </c>
      <c r="I13" s="25" t="s">
        <v>33</v>
      </c>
      <c r="J13" s="302">
        <v>9</v>
      </c>
      <c r="K13" s="161"/>
    </row>
    <row r="14" spans="2:17" ht="29.1" customHeight="1">
      <c r="B14" s="303">
        <v>10</v>
      </c>
      <c r="C14" s="92" t="s">
        <v>6</v>
      </c>
      <c r="D14" s="97">
        <v>3.7500000000000004</v>
      </c>
      <c r="E14" s="97">
        <v>3.750000291347241</v>
      </c>
      <c r="F14" s="93">
        <f t="shared" si="0"/>
        <v>2.9134724055523975E-7</v>
      </c>
      <c r="G14" s="97">
        <v>3.7499998931124585</v>
      </c>
      <c r="H14" s="94" t="s">
        <v>99</v>
      </c>
      <c r="I14" s="28" t="s">
        <v>32</v>
      </c>
      <c r="J14" s="303">
        <v>10</v>
      </c>
      <c r="K14" s="161"/>
    </row>
    <row r="15" spans="2:17" ht="29.1" customHeight="1">
      <c r="B15" s="302">
        <v>11</v>
      </c>
      <c r="C15" s="89" t="s">
        <v>17</v>
      </c>
      <c r="D15" s="96">
        <v>1.3854359283112616</v>
      </c>
      <c r="E15" s="96">
        <v>4.4385744598815009</v>
      </c>
      <c r="F15" s="90">
        <f t="shared" si="0"/>
        <v>3.0531385315702391</v>
      </c>
      <c r="G15" s="96">
        <v>4.438579998837314</v>
      </c>
      <c r="H15" s="91" t="s">
        <v>114</v>
      </c>
      <c r="I15" s="25" t="s">
        <v>30</v>
      </c>
      <c r="J15" s="302">
        <v>11</v>
      </c>
      <c r="K15" s="161"/>
    </row>
    <row r="16" spans="2:17" ht="29.1" customHeight="1">
      <c r="B16" s="303">
        <v>12</v>
      </c>
      <c r="C16" s="92" t="s">
        <v>11</v>
      </c>
      <c r="D16" s="97">
        <v>9.5070239131666607</v>
      </c>
      <c r="E16" s="97">
        <v>9.2323965881460293</v>
      </c>
      <c r="F16" s="93">
        <f t="shared" si="0"/>
        <v>-0.27462732502063147</v>
      </c>
      <c r="G16" s="97">
        <v>9.1456956106521439</v>
      </c>
      <c r="H16" s="94" t="s">
        <v>115</v>
      </c>
      <c r="I16" s="28" t="s">
        <v>37</v>
      </c>
      <c r="J16" s="303">
        <v>12</v>
      </c>
      <c r="K16" s="161"/>
    </row>
    <row r="17" spans="2:11" ht="29.1" customHeight="1">
      <c r="B17" s="302">
        <v>13</v>
      </c>
      <c r="C17" s="89" t="s">
        <v>8</v>
      </c>
      <c r="D17" s="96">
        <v>16.0841666666667</v>
      </c>
      <c r="E17" s="96">
        <v>15.786812845425764</v>
      </c>
      <c r="F17" s="90">
        <f t="shared" si="0"/>
        <v>-0.2973538212409359</v>
      </c>
      <c r="G17" s="96">
        <v>16.00840512004967</v>
      </c>
      <c r="H17" s="91" t="s">
        <v>103</v>
      </c>
      <c r="I17" s="25" t="s">
        <v>34</v>
      </c>
      <c r="J17" s="302">
        <v>13</v>
      </c>
      <c r="K17" s="161"/>
    </row>
    <row r="18" spans="2:11" ht="29.1" customHeight="1">
      <c r="B18" s="303">
        <v>14</v>
      </c>
      <c r="C18" s="92" t="s">
        <v>10</v>
      </c>
      <c r="D18" s="97">
        <v>36.298387096774199</v>
      </c>
      <c r="E18" s="97">
        <v>36.670042557245367</v>
      </c>
      <c r="F18" s="93">
        <f t="shared" si="0"/>
        <v>0.37165546047116749</v>
      </c>
      <c r="G18" s="97">
        <v>36.968201113615422</v>
      </c>
      <c r="H18" s="94" t="s">
        <v>116</v>
      </c>
      <c r="I18" s="28" t="s">
        <v>41</v>
      </c>
      <c r="J18" s="303">
        <v>14</v>
      </c>
      <c r="K18" s="161"/>
    </row>
    <row r="19" spans="2:11" ht="29.1" customHeight="1">
      <c r="B19" s="302">
        <v>15</v>
      </c>
      <c r="C19" s="89" t="s">
        <v>0</v>
      </c>
      <c r="D19" s="96">
        <v>126.853402748208</v>
      </c>
      <c r="E19" s="96">
        <v>136.07738224396127</v>
      </c>
      <c r="F19" s="90">
        <f t="shared" si="0"/>
        <v>9.2239794957532695</v>
      </c>
      <c r="G19" s="96">
        <v>146.01720652857037</v>
      </c>
      <c r="H19" s="91" t="s">
        <v>105</v>
      </c>
      <c r="I19" s="25" t="s">
        <v>25</v>
      </c>
      <c r="J19" s="302">
        <v>15</v>
      </c>
      <c r="K19" s="161"/>
    </row>
    <row r="20" spans="2:11" ht="29.1" customHeight="1">
      <c r="B20" s="303">
        <v>16</v>
      </c>
      <c r="C20" s="92" t="s">
        <v>7</v>
      </c>
      <c r="D20" s="97">
        <v>177.72105030092936</v>
      </c>
      <c r="E20" s="97">
        <v>177.72093253162123</v>
      </c>
      <c r="F20" s="93">
        <f t="shared" si="0"/>
        <v>-1.1776930813311992E-4</v>
      </c>
      <c r="G20" s="97">
        <v>177.72090442559244</v>
      </c>
      <c r="H20" s="94" t="s">
        <v>113</v>
      </c>
      <c r="I20" s="28" t="s">
        <v>40</v>
      </c>
      <c r="J20" s="303">
        <v>16</v>
      </c>
      <c r="K20" s="161"/>
    </row>
    <row r="21" spans="2:11" ht="29.1" customHeight="1">
      <c r="B21" s="302">
        <v>17</v>
      </c>
      <c r="C21" s="89" t="s">
        <v>12</v>
      </c>
      <c r="D21" s="96">
        <v>150.37207020094732</v>
      </c>
      <c r="E21" s="96">
        <v>434.23475098437257</v>
      </c>
      <c r="F21" s="90">
        <f t="shared" si="0"/>
        <v>283.86268078342528</v>
      </c>
      <c r="G21" s="96">
        <v>605.0948010361036</v>
      </c>
      <c r="H21" s="91" t="s">
        <v>110</v>
      </c>
      <c r="I21" s="25" t="s">
        <v>43</v>
      </c>
      <c r="J21" s="302">
        <v>17</v>
      </c>
      <c r="K21" s="161"/>
    </row>
    <row r="22" spans="2:11" ht="29.1" customHeight="1">
      <c r="B22" s="303">
        <v>18</v>
      </c>
      <c r="C22" s="92" t="s">
        <v>14</v>
      </c>
      <c r="D22" s="97">
        <v>743.00594360866148</v>
      </c>
      <c r="E22" s="97">
        <v>1004.877336399703</v>
      </c>
      <c r="F22" s="93">
        <f t="shared" si="0"/>
        <v>261.87139279104156</v>
      </c>
      <c r="G22" s="97">
        <v>1288.8335019165563</v>
      </c>
      <c r="H22" s="94" t="s">
        <v>112</v>
      </c>
      <c r="I22" s="28" t="s">
        <v>44</v>
      </c>
      <c r="J22" s="303">
        <v>18</v>
      </c>
      <c r="K22" s="161"/>
    </row>
    <row r="23" spans="2:11" ht="29.1" customHeight="1">
      <c r="B23" s="302">
        <v>19</v>
      </c>
      <c r="C23" s="89" t="s">
        <v>2</v>
      </c>
      <c r="D23" s="96">
        <v>1190.8109567768256</v>
      </c>
      <c r="E23" s="96">
        <v>1450.0000022307222</v>
      </c>
      <c r="F23" s="90">
        <f t="shared" si="0"/>
        <v>259.1890454538966</v>
      </c>
      <c r="G23" s="96">
        <v>1450.0000008099275</v>
      </c>
      <c r="H23" s="91" t="s">
        <v>104</v>
      </c>
      <c r="I23" s="25" t="s">
        <v>27</v>
      </c>
      <c r="J23" s="302">
        <v>19</v>
      </c>
      <c r="K23" s="161"/>
    </row>
    <row r="24" spans="2:11" ht="29.1" customHeight="1">
      <c r="B24" s="303">
        <v>20</v>
      </c>
      <c r="C24" s="92" t="s">
        <v>15</v>
      </c>
      <c r="D24" s="93">
        <v>5039.846420340391</v>
      </c>
      <c r="E24" s="47" t="s">
        <v>20</v>
      </c>
      <c r="F24" s="47" t="s">
        <v>20</v>
      </c>
      <c r="G24" s="98" t="s">
        <v>20</v>
      </c>
      <c r="H24" s="94" t="s">
        <v>107</v>
      </c>
      <c r="I24" s="28" t="s">
        <v>36</v>
      </c>
      <c r="J24" s="303">
        <v>20</v>
      </c>
    </row>
    <row r="25" spans="2:11" ht="29.1" customHeight="1">
      <c r="B25" s="302">
        <v>21</v>
      </c>
      <c r="C25" s="89" t="s">
        <v>18</v>
      </c>
      <c r="D25" s="46" t="s">
        <v>20</v>
      </c>
      <c r="E25" s="46" t="s">
        <v>20</v>
      </c>
      <c r="F25" s="46" t="s">
        <v>20</v>
      </c>
      <c r="G25" s="256" t="s">
        <v>20</v>
      </c>
      <c r="H25" s="91" t="s">
        <v>109</v>
      </c>
      <c r="I25" s="25" t="s">
        <v>38</v>
      </c>
      <c r="J25" s="302">
        <v>21</v>
      </c>
    </row>
    <row r="26" spans="2:11" ht="21" customHeight="1">
      <c r="B26" s="365" t="s">
        <v>244</v>
      </c>
      <c r="C26" s="366"/>
      <c r="D26" s="366"/>
      <c r="E26" s="366"/>
      <c r="F26" s="366"/>
      <c r="G26" s="367"/>
      <c r="H26" s="366"/>
      <c r="I26" s="368"/>
      <c r="J26" s="369" t="s">
        <v>242</v>
      </c>
    </row>
  </sheetData>
  <sortState xmlns:xlrd2="http://schemas.microsoft.com/office/spreadsheetml/2017/richdata2" ref="C5:I26">
    <sortCondition ref="E5:E26"/>
  </sortState>
  <mergeCells count="10">
    <mergeCell ref="P1:P2"/>
    <mergeCell ref="B3:B4"/>
    <mergeCell ref="B2:J2"/>
    <mergeCell ref="B1:J1"/>
    <mergeCell ref="D3:D4"/>
    <mergeCell ref="E3:E4"/>
    <mergeCell ref="I3:I4"/>
    <mergeCell ref="J3:J4"/>
    <mergeCell ref="C3:C4"/>
    <mergeCell ref="H3:H4"/>
  </mergeCell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6EA2-2FD2-438D-9D23-99562D57763E}">
  <sheetPr>
    <tabColor rgb="FFFFFF00"/>
  </sheetPr>
  <dimension ref="B1:O27"/>
  <sheetViews>
    <sheetView workbookViewId="0"/>
  </sheetViews>
  <sheetFormatPr defaultRowHeight="12.75"/>
  <cols>
    <col min="1" max="1" width="2.7109375" customWidth="1"/>
    <col min="2" max="2" width="5.5703125" customWidth="1"/>
    <col min="3" max="3" width="14.42578125" customWidth="1"/>
    <col min="4" max="7" width="13.85546875" customWidth="1"/>
    <col min="8" max="8" width="12.85546875" customWidth="1"/>
    <col min="9" max="9" width="6.42578125" customWidth="1"/>
    <col min="15" max="15" width="18.140625" bestFit="1" customWidth="1"/>
  </cols>
  <sheetData>
    <row r="1" spans="2:15" ht="27.75" customHeight="1">
      <c r="B1" s="465" t="s">
        <v>268</v>
      </c>
      <c r="C1" s="417"/>
      <c r="D1" s="417"/>
      <c r="E1" s="417"/>
      <c r="F1" s="417"/>
      <c r="G1" s="417"/>
      <c r="H1" s="417"/>
      <c r="I1" s="417"/>
      <c r="N1" s="403"/>
      <c r="O1" s="383" t="s">
        <v>318</v>
      </c>
    </row>
    <row r="2" spans="2:15" ht="27.75" customHeight="1">
      <c r="B2" s="466" t="s">
        <v>269</v>
      </c>
      <c r="C2" s="421"/>
      <c r="D2" s="421"/>
      <c r="E2" s="421"/>
      <c r="F2" s="421"/>
      <c r="G2" s="421"/>
      <c r="H2" s="421"/>
      <c r="I2" s="421"/>
      <c r="N2" s="403"/>
      <c r="O2" s="383" t="s">
        <v>319</v>
      </c>
    </row>
    <row r="3" spans="2:15" ht="27.6" customHeight="1">
      <c r="B3" s="467" t="s">
        <v>53</v>
      </c>
      <c r="C3" s="441" t="s">
        <v>24</v>
      </c>
      <c r="D3" s="441">
        <v>2020</v>
      </c>
      <c r="E3" s="441">
        <v>2021</v>
      </c>
      <c r="F3" s="258" t="s">
        <v>246</v>
      </c>
      <c r="G3" s="111" t="s">
        <v>51</v>
      </c>
      <c r="H3" s="441" t="s">
        <v>23</v>
      </c>
      <c r="I3" s="455" t="s">
        <v>52</v>
      </c>
    </row>
    <row r="4" spans="2:15" ht="27.6" customHeight="1">
      <c r="B4" s="467"/>
      <c r="C4" s="441"/>
      <c r="D4" s="441"/>
      <c r="E4" s="441"/>
      <c r="F4" s="258" t="s">
        <v>57</v>
      </c>
      <c r="G4" s="255">
        <v>2022</v>
      </c>
      <c r="H4" s="441"/>
      <c r="I4" s="455"/>
    </row>
    <row r="5" spans="2:15" ht="27.6" customHeight="1">
      <c r="B5" s="84">
        <v>1</v>
      </c>
      <c r="C5" s="112" t="s">
        <v>5</v>
      </c>
      <c r="D5" s="46">
        <v>1.9248238620583902</v>
      </c>
      <c r="E5" s="166">
        <v>4.7103251757249174</v>
      </c>
      <c r="F5" s="46">
        <f>E5-D5</f>
        <v>2.7855013136665274</v>
      </c>
      <c r="G5" s="166">
        <v>10.277556231466262</v>
      </c>
      <c r="H5" s="102" t="s">
        <v>31</v>
      </c>
      <c r="I5" s="24">
        <v>1</v>
      </c>
      <c r="J5" s="169"/>
    </row>
    <row r="6" spans="2:15" ht="27.6" customHeight="1">
      <c r="B6" s="86">
        <v>2</v>
      </c>
      <c r="C6" s="113" t="s">
        <v>17</v>
      </c>
      <c r="D6" s="47">
        <v>-10.460398631390463</v>
      </c>
      <c r="E6" s="167">
        <v>1.8490536942037079</v>
      </c>
      <c r="F6" s="47">
        <f t="shared" ref="F6:F23" si="0">E6-D6</f>
        <v>12.309452325594171</v>
      </c>
      <c r="G6" s="167">
        <v>3.6373362175125674</v>
      </c>
      <c r="H6" s="104" t="s">
        <v>30</v>
      </c>
      <c r="I6" s="26">
        <v>2</v>
      </c>
      <c r="J6" s="169"/>
    </row>
    <row r="7" spans="2:15" ht="27.6" customHeight="1">
      <c r="B7" s="84">
        <v>3</v>
      </c>
      <c r="C7" s="112" t="s">
        <v>7</v>
      </c>
      <c r="D7" s="46">
        <v>-4.3034579234728768E-2</v>
      </c>
      <c r="E7" s="166">
        <v>-6.3420959347105302E-2</v>
      </c>
      <c r="F7" s="46">
        <f t="shared" si="0"/>
        <v>-2.0386380112376534E-2</v>
      </c>
      <c r="G7" s="166">
        <v>-6.1626381895811405E-2</v>
      </c>
      <c r="H7" s="102" t="s">
        <v>40</v>
      </c>
      <c r="I7" s="24">
        <v>3</v>
      </c>
      <c r="J7" s="169"/>
    </row>
    <row r="8" spans="2:15" ht="27.6" customHeight="1">
      <c r="B8" s="86">
        <v>4</v>
      </c>
      <c r="C8" s="113" t="s">
        <v>10</v>
      </c>
      <c r="D8" s="47">
        <v>0.18850016635174607</v>
      </c>
      <c r="E8" s="167">
        <v>-6.8322354357673309E-2</v>
      </c>
      <c r="F8" s="47">
        <f t="shared" si="0"/>
        <v>-0.25682252070941936</v>
      </c>
      <c r="G8" s="167">
        <v>-9.9811118524876466E-2</v>
      </c>
      <c r="H8" s="104" t="s">
        <v>41</v>
      </c>
      <c r="I8" s="26">
        <v>4</v>
      </c>
      <c r="J8" s="169"/>
    </row>
    <row r="9" spans="2:15" ht="27.6" customHeight="1">
      <c r="B9" s="84">
        <v>5</v>
      </c>
      <c r="C9" s="112" t="s">
        <v>16</v>
      </c>
      <c r="D9" s="46">
        <v>2.4723590505831901E-2</v>
      </c>
      <c r="E9" s="166">
        <v>-8.9789996304761907E-2</v>
      </c>
      <c r="F9" s="46">
        <f t="shared" si="0"/>
        <v>-0.11451358681059381</v>
      </c>
      <c r="G9" s="166">
        <v>-1.0375259810469202E-2</v>
      </c>
      <c r="H9" s="102" t="s">
        <v>42</v>
      </c>
      <c r="I9" s="24">
        <v>5</v>
      </c>
      <c r="J9" s="169"/>
    </row>
    <row r="10" spans="2:15" ht="27.6" customHeight="1">
      <c r="B10" s="86">
        <v>6</v>
      </c>
      <c r="C10" s="113" t="s">
        <v>14</v>
      </c>
      <c r="D10" s="47">
        <v>-0.98518724628803933</v>
      </c>
      <c r="E10" s="167">
        <v>-1.0183545501997926</v>
      </c>
      <c r="F10" s="47">
        <f t="shared" si="0"/>
        <v>-3.3167303911753265E-2</v>
      </c>
      <c r="G10" s="167">
        <v>-1.0367008646611486</v>
      </c>
      <c r="H10" s="104" t="s">
        <v>44</v>
      </c>
      <c r="I10" s="26">
        <v>6</v>
      </c>
      <c r="J10" s="169"/>
    </row>
    <row r="11" spans="2:15" ht="27.6" customHeight="1">
      <c r="B11" s="84">
        <v>7</v>
      </c>
      <c r="C11" s="112" t="s">
        <v>12</v>
      </c>
      <c r="D11" s="46">
        <v>-2.0397039421496497</v>
      </c>
      <c r="E11" s="166">
        <v>-1.0327418063273861</v>
      </c>
      <c r="F11" s="46">
        <f t="shared" si="0"/>
        <v>1.0069621358222636</v>
      </c>
      <c r="G11" s="166">
        <v>-0.56395144037607747</v>
      </c>
      <c r="H11" s="102" t="s">
        <v>43</v>
      </c>
      <c r="I11" s="24">
        <v>7</v>
      </c>
      <c r="J11" s="169"/>
    </row>
    <row r="12" spans="2:15" ht="27.6" customHeight="1">
      <c r="B12" s="86">
        <v>8</v>
      </c>
      <c r="C12" s="106" t="s">
        <v>50</v>
      </c>
      <c r="D12" s="47">
        <v>-1.6621839349465839</v>
      </c>
      <c r="E12" s="167">
        <v>-1.8153433869620808</v>
      </c>
      <c r="F12" s="47">
        <f t="shared" si="0"/>
        <v>-0.15315945201549686</v>
      </c>
      <c r="G12" s="167">
        <v>-1.7632282636381496</v>
      </c>
      <c r="H12" s="104" t="s">
        <v>49</v>
      </c>
      <c r="I12" s="26">
        <v>8</v>
      </c>
      <c r="J12" s="169"/>
    </row>
    <row r="13" spans="2:15" ht="27.6" customHeight="1">
      <c r="B13" s="84">
        <v>9</v>
      </c>
      <c r="C13" s="112" t="s">
        <v>3</v>
      </c>
      <c r="D13" s="46">
        <v>-8.838423391488611</v>
      </c>
      <c r="E13" s="166">
        <v>-1.9443107857738042</v>
      </c>
      <c r="F13" s="46">
        <f t="shared" si="0"/>
        <v>6.894112605714807</v>
      </c>
      <c r="G13" s="166">
        <v>1.3724655288888439</v>
      </c>
      <c r="H13" s="102" t="s">
        <v>28</v>
      </c>
      <c r="I13" s="24">
        <v>9</v>
      </c>
      <c r="J13" s="169"/>
    </row>
    <row r="14" spans="2:15" ht="27.6" customHeight="1">
      <c r="B14" s="86">
        <v>10</v>
      </c>
      <c r="C14" s="113" t="s">
        <v>4</v>
      </c>
      <c r="D14" s="47">
        <v>-11.832609666626787</v>
      </c>
      <c r="E14" s="167">
        <v>-2.0740561974934928</v>
      </c>
      <c r="F14" s="47">
        <f t="shared" si="0"/>
        <v>9.7585534691332949</v>
      </c>
      <c r="G14" s="167">
        <v>0.95477956348723036</v>
      </c>
      <c r="H14" s="104" t="s">
        <v>29</v>
      </c>
      <c r="I14" s="26">
        <v>10</v>
      </c>
      <c r="J14" s="169"/>
    </row>
    <row r="15" spans="2:15" ht="27.6" customHeight="1">
      <c r="B15" s="84">
        <v>11</v>
      </c>
      <c r="C15" s="112" t="s">
        <v>58</v>
      </c>
      <c r="D15" s="46">
        <v>-20.245517517538868</v>
      </c>
      <c r="E15" s="166">
        <v>-2.1963640128230959</v>
      </c>
      <c r="F15" s="46">
        <f t="shared" si="0"/>
        <v>18.049153504715772</v>
      </c>
      <c r="G15" s="166">
        <v>-0.95476234980574826</v>
      </c>
      <c r="H15" s="102" t="s">
        <v>33</v>
      </c>
      <c r="I15" s="24">
        <v>11</v>
      </c>
      <c r="J15" s="169"/>
    </row>
    <row r="16" spans="2:15" ht="27.6" customHeight="1">
      <c r="B16" s="86">
        <v>12</v>
      </c>
      <c r="C16" s="113" t="s">
        <v>2</v>
      </c>
      <c r="D16" s="47">
        <v>-21.715033197935281</v>
      </c>
      <c r="E16" s="167">
        <v>-3.1126404748802621</v>
      </c>
      <c r="F16" s="47">
        <f t="shared" si="0"/>
        <v>18.602392723055019</v>
      </c>
      <c r="G16" s="167">
        <v>-5.7386248922668344</v>
      </c>
      <c r="H16" s="104" t="s">
        <v>27</v>
      </c>
      <c r="I16" s="26">
        <v>12</v>
      </c>
      <c r="J16" s="169"/>
    </row>
    <row r="17" spans="2:10" ht="27.6" customHeight="1">
      <c r="B17" s="84">
        <v>13</v>
      </c>
      <c r="C17" s="112" t="s">
        <v>1</v>
      </c>
      <c r="D17" s="46">
        <v>-6.2078085106382987</v>
      </c>
      <c r="E17" s="166">
        <v>-3.1280480005219147</v>
      </c>
      <c r="F17" s="46">
        <f t="shared" si="0"/>
        <v>3.0797605101163841</v>
      </c>
      <c r="G17" s="166">
        <v>-3.291542795979495</v>
      </c>
      <c r="H17" s="102" t="s">
        <v>26</v>
      </c>
      <c r="I17" s="24">
        <v>13</v>
      </c>
      <c r="J17" s="169"/>
    </row>
    <row r="18" spans="2:10" ht="27.6" customHeight="1">
      <c r="B18" s="86">
        <v>14</v>
      </c>
      <c r="C18" s="113" t="s">
        <v>9</v>
      </c>
      <c r="D18" s="47">
        <v>-3.9012857869705559</v>
      </c>
      <c r="E18" s="167">
        <v>-3.4887455601519561</v>
      </c>
      <c r="F18" s="47">
        <f t="shared" si="0"/>
        <v>0.41254022681859981</v>
      </c>
      <c r="G18" s="167">
        <v>-2.8208809694164683</v>
      </c>
      <c r="H18" s="104" t="s">
        <v>35</v>
      </c>
      <c r="I18" s="26">
        <v>14</v>
      </c>
      <c r="J18" s="169"/>
    </row>
    <row r="19" spans="2:10" ht="27.6" customHeight="1">
      <c r="B19" s="84">
        <v>15</v>
      </c>
      <c r="C19" s="112" t="s">
        <v>13</v>
      </c>
      <c r="D19" s="46">
        <v>-3.8487467775755926</v>
      </c>
      <c r="E19" s="166">
        <v>-3.5266155783562603</v>
      </c>
      <c r="F19" s="46">
        <f t="shared" si="0"/>
        <v>0.32213119921933231</v>
      </c>
      <c r="G19" s="166">
        <v>-3.4752052475016115</v>
      </c>
      <c r="H19" s="102" t="s">
        <v>39</v>
      </c>
      <c r="I19" s="24">
        <v>15</v>
      </c>
      <c r="J19" s="169"/>
    </row>
    <row r="20" spans="2:10" ht="27.6" customHeight="1">
      <c r="B20" s="86">
        <v>16</v>
      </c>
      <c r="C20" s="113" t="s">
        <v>11</v>
      </c>
      <c r="D20" s="47">
        <v>-8.6694965032411773</v>
      </c>
      <c r="E20" s="167">
        <v>-8.1735596172887153</v>
      </c>
      <c r="F20" s="47">
        <f t="shared" si="0"/>
        <v>0.49593688595246199</v>
      </c>
      <c r="G20" s="167">
        <v>-7.8450142180225377</v>
      </c>
      <c r="H20" s="104" t="s">
        <v>37</v>
      </c>
      <c r="I20" s="26">
        <v>16</v>
      </c>
      <c r="J20" s="169"/>
    </row>
    <row r="21" spans="2:10" ht="27.6" customHeight="1">
      <c r="B21" s="84">
        <v>17</v>
      </c>
      <c r="C21" s="112" t="s">
        <v>0</v>
      </c>
      <c r="D21" s="46">
        <v>-17.278474094605656</v>
      </c>
      <c r="E21" s="166">
        <v>-22.032563176000519</v>
      </c>
      <c r="F21" s="46">
        <f t="shared" si="0"/>
        <v>-4.7540890813948629</v>
      </c>
      <c r="G21" s="166">
        <v>-17.560352346252376</v>
      </c>
      <c r="H21" s="102" t="s">
        <v>25</v>
      </c>
      <c r="I21" s="24">
        <v>17</v>
      </c>
      <c r="J21" s="169"/>
    </row>
    <row r="22" spans="2:10" ht="27.6" customHeight="1">
      <c r="B22" s="86">
        <v>18</v>
      </c>
      <c r="C22" s="113" t="s">
        <v>6</v>
      </c>
      <c r="D22" s="47">
        <v>-79.173224584134132</v>
      </c>
      <c r="E22" s="167">
        <v>-25.726877507347972</v>
      </c>
      <c r="F22" s="47">
        <f t="shared" si="0"/>
        <v>53.446347076786161</v>
      </c>
      <c r="G22" s="167">
        <v>-15.499923937542187</v>
      </c>
      <c r="H22" s="104" t="s">
        <v>32</v>
      </c>
      <c r="I22" s="26">
        <v>18</v>
      </c>
      <c r="J22" s="169"/>
    </row>
    <row r="23" spans="2:10" ht="27.6" customHeight="1">
      <c r="B23" s="84">
        <v>19</v>
      </c>
      <c r="C23" s="112" t="s">
        <v>8</v>
      </c>
      <c r="D23" s="46">
        <v>-25.398213564064044</v>
      </c>
      <c r="E23" s="166">
        <v>-29.195095858864228</v>
      </c>
      <c r="F23" s="46">
        <f t="shared" si="0"/>
        <v>-3.7968822948001844</v>
      </c>
      <c r="G23" s="166">
        <v>-27.923194081182849</v>
      </c>
      <c r="H23" s="102" t="s">
        <v>34</v>
      </c>
      <c r="I23" s="24">
        <v>19</v>
      </c>
      <c r="J23" s="169"/>
    </row>
    <row r="24" spans="2:10" ht="27.6" customHeight="1">
      <c r="B24" s="86">
        <v>20</v>
      </c>
      <c r="C24" s="113" t="s">
        <v>15</v>
      </c>
      <c r="D24" s="47">
        <v>-0.77332257087577427</v>
      </c>
      <c r="E24" s="167" t="s">
        <v>20</v>
      </c>
      <c r="F24" s="47" t="s">
        <v>20</v>
      </c>
      <c r="G24" s="167" t="s">
        <v>20</v>
      </c>
      <c r="H24" s="104" t="s">
        <v>36</v>
      </c>
      <c r="I24" s="26">
        <v>20</v>
      </c>
      <c r="J24" s="169"/>
    </row>
    <row r="25" spans="2:10" ht="27.6" customHeight="1">
      <c r="B25" s="105">
        <v>21</v>
      </c>
      <c r="C25" s="114" t="s">
        <v>18</v>
      </c>
      <c r="D25" s="95" t="s">
        <v>20</v>
      </c>
      <c r="E25" s="168" t="s">
        <v>20</v>
      </c>
      <c r="F25" s="95" t="s">
        <v>20</v>
      </c>
      <c r="G25" s="168" t="s">
        <v>20</v>
      </c>
      <c r="H25" s="115" t="s">
        <v>38</v>
      </c>
      <c r="I25" s="304">
        <v>21</v>
      </c>
      <c r="J25" s="169"/>
    </row>
    <row r="26" spans="2:10" ht="27.6" customHeight="1">
      <c r="B26" s="468" t="s">
        <v>131</v>
      </c>
      <c r="C26" s="468"/>
      <c r="D26" s="305">
        <f>SUM(D5:D25)</f>
        <v>-220.93461688078827</v>
      </c>
      <c r="E26" s="305">
        <f>SUM(E5:E25)</f>
        <v>-102.12747095307239</v>
      </c>
      <c r="F26" s="305">
        <f>E26-D26</f>
        <v>118.80714592771588</v>
      </c>
      <c r="G26" s="305">
        <f>SUM(G5:G25)</f>
        <v>-72.403056625521742</v>
      </c>
      <c r="H26" s="468" t="s">
        <v>173</v>
      </c>
      <c r="I26" s="468"/>
      <c r="J26" s="169"/>
    </row>
    <row r="27" spans="2:10" ht="14.25">
      <c r="B27" s="355" t="s">
        <v>244</v>
      </c>
      <c r="C27" s="356"/>
      <c r="D27" s="356"/>
      <c r="E27" s="356"/>
      <c r="F27" s="356"/>
      <c r="G27" s="357"/>
      <c r="H27" s="356"/>
      <c r="I27" s="354" t="s">
        <v>242</v>
      </c>
    </row>
  </sheetData>
  <mergeCells count="11">
    <mergeCell ref="H26:I26"/>
    <mergeCell ref="B26:C26"/>
    <mergeCell ref="H3:H4"/>
    <mergeCell ref="I3:I4"/>
    <mergeCell ref="E3:E4"/>
    <mergeCell ref="D3:D4"/>
    <mergeCell ref="N1:N2"/>
    <mergeCell ref="B1:I1"/>
    <mergeCell ref="B2:I2"/>
    <mergeCell ref="B3:B4"/>
    <mergeCell ref="C3:C4"/>
  </mergeCells>
  <pageMargins left="0.25" right="0.25"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5684-C629-479E-AB05-9AAC98ADFF9A}">
  <sheetPr>
    <tabColor rgb="FFFFFF00"/>
  </sheetPr>
  <dimension ref="B1:O27"/>
  <sheetViews>
    <sheetView workbookViewId="0">
      <selection activeCell="N1" sqref="N1:O2"/>
    </sheetView>
  </sheetViews>
  <sheetFormatPr defaultRowHeight="12.75"/>
  <cols>
    <col min="1" max="1" width="3.28515625" customWidth="1"/>
    <col min="2" max="2" width="6.5703125" customWidth="1"/>
    <col min="3" max="3" width="14" customWidth="1"/>
    <col min="4" max="7" width="14.140625" customWidth="1"/>
    <col min="8" max="8" width="14" customWidth="1"/>
    <col min="9" max="9" width="6.5703125" customWidth="1"/>
    <col min="15" max="15" width="18.140625" bestFit="1" customWidth="1"/>
  </cols>
  <sheetData>
    <row r="1" spans="2:15" ht="27" customHeight="1">
      <c r="B1" s="405" t="s">
        <v>239</v>
      </c>
      <c r="C1" s="406"/>
      <c r="D1" s="406"/>
      <c r="E1" s="406"/>
      <c r="F1" s="406"/>
      <c r="G1" s="406"/>
      <c r="H1" s="406"/>
      <c r="I1" s="407"/>
      <c r="N1" s="403"/>
      <c r="O1" s="383" t="s">
        <v>318</v>
      </c>
    </row>
    <row r="2" spans="2:15" ht="27" customHeight="1">
      <c r="B2" s="466" t="s">
        <v>89</v>
      </c>
      <c r="C2" s="421"/>
      <c r="D2" s="421"/>
      <c r="E2" s="421"/>
      <c r="F2" s="421"/>
      <c r="G2" s="421"/>
      <c r="H2" s="421"/>
      <c r="I2" s="472"/>
      <c r="N2" s="403"/>
      <c r="O2" s="383" t="s">
        <v>319</v>
      </c>
    </row>
    <row r="3" spans="2:15" ht="26.45" customHeight="1">
      <c r="B3" s="467" t="s">
        <v>53</v>
      </c>
      <c r="C3" s="441" t="s">
        <v>24</v>
      </c>
      <c r="D3" s="441">
        <v>2020</v>
      </c>
      <c r="E3" s="441">
        <v>2021</v>
      </c>
      <c r="F3" s="83" t="s">
        <v>66</v>
      </c>
      <c r="G3" s="81" t="s">
        <v>51</v>
      </c>
      <c r="H3" s="441" t="s">
        <v>23</v>
      </c>
      <c r="I3" s="473" t="s">
        <v>52</v>
      </c>
    </row>
    <row r="4" spans="2:15" ht="26.45" customHeight="1">
      <c r="B4" s="467"/>
      <c r="C4" s="441"/>
      <c r="D4" s="441"/>
      <c r="E4" s="441"/>
      <c r="F4" s="83" t="s">
        <v>57</v>
      </c>
      <c r="G4" s="82">
        <v>2022</v>
      </c>
      <c r="H4" s="441"/>
      <c r="I4" s="473"/>
    </row>
    <row r="5" spans="2:15" ht="26.45" customHeight="1">
      <c r="B5" s="84">
        <v>1</v>
      </c>
      <c r="C5" s="101" t="s">
        <v>17</v>
      </c>
      <c r="D5" s="46">
        <v>-54.453340679290207</v>
      </c>
      <c r="E5" s="46">
        <v>6.7729832903174065</v>
      </c>
      <c r="F5" s="46">
        <f t="shared" ref="F5:F23" si="0">E5-D5</f>
        <v>61.226323969607613</v>
      </c>
      <c r="G5" s="46">
        <v>12.455913546451658</v>
      </c>
      <c r="H5" s="24" t="s">
        <v>30</v>
      </c>
      <c r="I5" s="85">
        <v>1</v>
      </c>
    </row>
    <row r="6" spans="2:15" ht="26.45" customHeight="1">
      <c r="B6" s="86">
        <v>2</v>
      </c>
      <c r="C6" s="103" t="s">
        <v>5</v>
      </c>
      <c r="D6" s="47">
        <v>1.323355260547965</v>
      </c>
      <c r="E6" s="47">
        <v>2.7841508435898144</v>
      </c>
      <c r="F6" s="47">
        <f t="shared" si="0"/>
        <v>1.4607955830418493</v>
      </c>
      <c r="G6" s="47">
        <v>5.6818956627178512</v>
      </c>
      <c r="H6" s="26" t="s">
        <v>31</v>
      </c>
      <c r="I6" s="87">
        <v>2</v>
      </c>
    </row>
    <row r="7" spans="2:15" ht="26.45" customHeight="1">
      <c r="B7" s="84">
        <v>3</v>
      </c>
      <c r="C7" s="101" t="s">
        <v>58</v>
      </c>
      <c r="D7" s="46">
        <v>-5.6414802338761598</v>
      </c>
      <c r="E7" s="46">
        <v>-0.53549242495602634</v>
      </c>
      <c r="F7" s="46">
        <f t="shared" si="0"/>
        <v>5.1059878089201334</v>
      </c>
      <c r="G7" s="46">
        <v>-0.22311194263048267</v>
      </c>
      <c r="H7" s="24" t="s">
        <v>33</v>
      </c>
      <c r="I7" s="85">
        <v>3</v>
      </c>
    </row>
    <row r="8" spans="2:15" ht="26.45" customHeight="1">
      <c r="B8" s="86">
        <v>4</v>
      </c>
      <c r="C8" s="103" t="s">
        <v>10</v>
      </c>
      <c r="D8" s="47">
        <v>2.3242213554317619</v>
      </c>
      <c r="E8" s="47">
        <v>-0.74556113614661301</v>
      </c>
      <c r="F8" s="47">
        <f t="shared" si="0"/>
        <v>-3.0697824915783749</v>
      </c>
      <c r="G8" s="47">
        <v>-1.0690595057779673</v>
      </c>
      <c r="H8" s="26" t="s">
        <v>41</v>
      </c>
      <c r="I8" s="87">
        <v>4</v>
      </c>
    </row>
    <row r="9" spans="2:15" ht="26.45" customHeight="1">
      <c r="B9" s="84">
        <v>5</v>
      </c>
      <c r="C9" s="72" t="s">
        <v>3</v>
      </c>
      <c r="D9" s="46">
        <v>-8.3421674400044825</v>
      </c>
      <c r="E9" s="46">
        <v>-1.4700013210947405</v>
      </c>
      <c r="F9" s="46">
        <f t="shared" si="0"/>
        <v>6.8721661189097425</v>
      </c>
      <c r="G9" s="46">
        <v>0.98895343807148395</v>
      </c>
      <c r="H9" s="24" t="s">
        <v>28</v>
      </c>
      <c r="I9" s="85">
        <v>5</v>
      </c>
    </row>
    <row r="10" spans="2:15" ht="26.45" customHeight="1">
      <c r="B10" s="86">
        <v>6</v>
      </c>
      <c r="C10" s="73" t="s">
        <v>2</v>
      </c>
      <c r="D10" s="47">
        <v>-12.812142899690878</v>
      </c>
      <c r="E10" s="47">
        <v>-1.5449497347587806</v>
      </c>
      <c r="F10" s="47">
        <f t="shared" si="0"/>
        <v>11.267193164932097</v>
      </c>
      <c r="G10" s="47">
        <v>-2.5322641434090949</v>
      </c>
      <c r="H10" s="26" t="s">
        <v>27</v>
      </c>
      <c r="I10" s="87">
        <v>6</v>
      </c>
    </row>
    <row r="11" spans="2:15" ht="26.45" customHeight="1">
      <c r="B11" s="84">
        <v>7</v>
      </c>
      <c r="C11" s="72" t="s">
        <v>16</v>
      </c>
      <c r="D11" s="46">
        <v>0.49549505406188271</v>
      </c>
      <c r="E11" s="46">
        <v>-1.6553437205586508</v>
      </c>
      <c r="F11" s="46">
        <f t="shared" si="0"/>
        <v>-2.1508387746205333</v>
      </c>
      <c r="G11" s="46">
        <v>-0.17619936728166838</v>
      </c>
      <c r="H11" s="24" t="s">
        <v>42</v>
      </c>
      <c r="I11" s="85">
        <v>7</v>
      </c>
    </row>
    <row r="12" spans="2:15" ht="26.45" customHeight="1">
      <c r="B12" s="86">
        <v>8</v>
      </c>
      <c r="C12" s="73" t="s">
        <v>7</v>
      </c>
      <c r="D12" s="47">
        <v>-1.251077678952204</v>
      </c>
      <c r="E12" s="47">
        <v>-1.7358917669227241</v>
      </c>
      <c r="F12" s="47">
        <f t="shared" si="0"/>
        <v>-0.48481408797052006</v>
      </c>
      <c r="G12" s="47">
        <v>-1.5674867402683146</v>
      </c>
      <c r="H12" s="26" t="s">
        <v>40</v>
      </c>
      <c r="I12" s="87">
        <v>8</v>
      </c>
    </row>
    <row r="13" spans="2:15" ht="26.45" customHeight="1">
      <c r="B13" s="84">
        <v>9</v>
      </c>
      <c r="C13" s="72" t="s">
        <v>4</v>
      </c>
      <c r="D13" s="46">
        <v>-18.672963604360763</v>
      </c>
      <c r="E13" s="46">
        <v>-2.5729286514845864</v>
      </c>
      <c r="F13" s="46">
        <f t="shared" si="0"/>
        <v>16.100034952876179</v>
      </c>
      <c r="G13" s="46">
        <v>1.1138500561366633</v>
      </c>
      <c r="H13" s="24" t="s">
        <v>29</v>
      </c>
      <c r="I13" s="85">
        <v>9</v>
      </c>
    </row>
    <row r="14" spans="2:15" ht="26.45" customHeight="1">
      <c r="B14" s="86">
        <v>10</v>
      </c>
      <c r="C14" s="73" t="s">
        <v>12</v>
      </c>
      <c r="D14" s="47">
        <v>-5.9300817910064252</v>
      </c>
      <c r="E14" s="47">
        <v>-2.8752246398084496</v>
      </c>
      <c r="F14" s="47">
        <f t="shared" si="0"/>
        <v>3.0548571511979756</v>
      </c>
      <c r="G14" s="47">
        <v>-1.4931445193290269</v>
      </c>
      <c r="H14" s="26" t="s">
        <v>43</v>
      </c>
      <c r="I14" s="87">
        <v>10</v>
      </c>
    </row>
    <row r="15" spans="2:15" ht="26.45" customHeight="1">
      <c r="B15" s="84">
        <v>11</v>
      </c>
      <c r="C15" s="72" t="s">
        <v>6</v>
      </c>
      <c r="D15" s="46">
        <v>-11.308556509361205</v>
      </c>
      <c r="E15" s="46">
        <v>-3.0533166275968702</v>
      </c>
      <c r="F15" s="46">
        <f t="shared" si="0"/>
        <v>8.2552398817643358</v>
      </c>
      <c r="G15" s="46">
        <v>-1.7690993089455975</v>
      </c>
      <c r="H15" s="24" t="s">
        <v>32</v>
      </c>
      <c r="I15" s="85">
        <v>11</v>
      </c>
    </row>
    <row r="16" spans="2:15" ht="26.45" customHeight="1">
      <c r="B16" s="86">
        <v>12</v>
      </c>
      <c r="C16" s="73" t="s">
        <v>14</v>
      </c>
      <c r="D16" s="47">
        <v>-5.2290893359182338</v>
      </c>
      <c r="E16" s="47">
        <v>-5.2301959113597469</v>
      </c>
      <c r="F16" s="47">
        <f t="shared" si="0"/>
        <v>-1.1065754415131579E-3</v>
      </c>
      <c r="G16" s="47">
        <v>-5.1783391844386371</v>
      </c>
      <c r="H16" s="26" t="s">
        <v>44</v>
      </c>
      <c r="I16" s="87">
        <v>12</v>
      </c>
    </row>
    <row r="17" spans="2:9" ht="26.45" customHeight="1">
      <c r="B17" s="84">
        <v>13</v>
      </c>
      <c r="C17" s="72" t="s">
        <v>11</v>
      </c>
      <c r="D17" s="46">
        <v>-7.5648941664666038</v>
      </c>
      <c r="E17" s="46">
        <v>-6.4851512260315562</v>
      </c>
      <c r="F17" s="46">
        <f t="shared" si="0"/>
        <v>1.0797429404350476</v>
      </c>
      <c r="G17" s="46">
        <v>-5.9143068249411757</v>
      </c>
      <c r="H17" s="24" t="s">
        <v>37</v>
      </c>
      <c r="I17" s="85">
        <v>13</v>
      </c>
    </row>
    <row r="18" spans="2:9" ht="26.45" customHeight="1">
      <c r="B18" s="86">
        <v>14</v>
      </c>
      <c r="C18" s="73" t="s">
        <v>8</v>
      </c>
      <c r="D18" s="47">
        <v>-6.992025673940967</v>
      </c>
      <c r="E18" s="47">
        <v>-7.3664056897304704</v>
      </c>
      <c r="F18" s="47">
        <f t="shared" si="0"/>
        <v>-0.37438001578950342</v>
      </c>
      <c r="G18" s="47">
        <v>-6.3700903642924462</v>
      </c>
      <c r="H18" s="26" t="s">
        <v>34</v>
      </c>
      <c r="I18" s="87">
        <v>14</v>
      </c>
    </row>
    <row r="19" spans="2:9" ht="26.45" customHeight="1">
      <c r="B19" s="84">
        <v>15</v>
      </c>
      <c r="C19" s="72" t="s">
        <v>9</v>
      </c>
      <c r="D19" s="46">
        <v>-8.9153338788121044</v>
      </c>
      <c r="E19" s="46">
        <v>-7.6939616990179411</v>
      </c>
      <c r="F19" s="46">
        <f t="shared" si="0"/>
        <v>1.2213721797941632</v>
      </c>
      <c r="G19" s="46">
        <v>-5.9387476122669289</v>
      </c>
      <c r="H19" s="24" t="s">
        <v>35</v>
      </c>
      <c r="I19" s="85">
        <v>15</v>
      </c>
    </row>
    <row r="20" spans="2:9" ht="26.45" customHeight="1">
      <c r="B20" s="86">
        <v>16</v>
      </c>
      <c r="C20" s="73" t="s">
        <v>1</v>
      </c>
      <c r="D20" s="47">
        <v>-17.874881587723873</v>
      </c>
      <c r="E20" s="47">
        <v>-7.9993253224550367</v>
      </c>
      <c r="F20" s="47">
        <f t="shared" si="0"/>
        <v>9.8755562652688376</v>
      </c>
      <c r="G20" s="47">
        <v>-8.0169948096241281</v>
      </c>
      <c r="H20" s="26" t="s">
        <v>26</v>
      </c>
      <c r="I20" s="87">
        <v>16</v>
      </c>
    </row>
    <row r="21" spans="2:9" ht="26.45" customHeight="1">
      <c r="B21" s="84">
        <v>17</v>
      </c>
      <c r="C21" s="72" t="s">
        <v>13</v>
      </c>
      <c r="D21" s="46">
        <v>-9.8133725171579744</v>
      </c>
      <c r="E21" s="46">
        <v>-8.252700773954718</v>
      </c>
      <c r="F21" s="46">
        <f t="shared" si="0"/>
        <v>1.5606717432032564</v>
      </c>
      <c r="G21" s="46">
        <v>-7.6455058049989599</v>
      </c>
      <c r="H21" s="24" t="s">
        <v>39</v>
      </c>
      <c r="I21" s="85">
        <v>17</v>
      </c>
    </row>
    <row r="22" spans="2:9" ht="26.45" customHeight="1">
      <c r="B22" s="86">
        <v>18</v>
      </c>
      <c r="C22" s="106" t="s">
        <v>50</v>
      </c>
      <c r="D22" s="47">
        <v>-10.681523619148688</v>
      </c>
      <c r="E22" s="47">
        <v>-10.46724500392204</v>
      </c>
      <c r="F22" s="47">
        <f t="shared" si="0"/>
        <v>0.21427861522664848</v>
      </c>
      <c r="G22" s="47">
        <v>-9.386637303859418</v>
      </c>
      <c r="H22" s="26" t="s">
        <v>49</v>
      </c>
      <c r="I22" s="87">
        <v>18</v>
      </c>
    </row>
    <row r="23" spans="2:9" ht="26.45" customHeight="1">
      <c r="B23" s="84">
        <v>19</v>
      </c>
      <c r="C23" s="72" t="s">
        <v>0</v>
      </c>
      <c r="D23" s="46">
        <v>-11.70632217906636</v>
      </c>
      <c r="E23" s="46">
        <v>-13.449902582785993</v>
      </c>
      <c r="F23" s="46">
        <f t="shared" si="0"/>
        <v>-1.7435804037196334</v>
      </c>
      <c r="G23" s="46">
        <v>-10.44046379688187</v>
      </c>
      <c r="H23" s="24" t="s">
        <v>25</v>
      </c>
      <c r="I23" s="85">
        <v>19</v>
      </c>
    </row>
    <row r="24" spans="2:9" ht="26.45" customHeight="1">
      <c r="B24" s="86">
        <v>20</v>
      </c>
      <c r="C24" s="73" t="s">
        <v>15</v>
      </c>
      <c r="D24" s="47">
        <v>-4.0684825984442989</v>
      </c>
      <c r="E24" s="47" t="s">
        <v>20</v>
      </c>
      <c r="F24" s="47" t="s">
        <v>20</v>
      </c>
      <c r="G24" s="47" t="s">
        <v>20</v>
      </c>
      <c r="H24" s="26" t="s">
        <v>36</v>
      </c>
      <c r="I24" s="87">
        <v>20</v>
      </c>
    </row>
    <row r="25" spans="2:9" ht="26.45" customHeight="1">
      <c r="B25" s="107">
        <v>21</v>
      </c>
      <c r="C25" s="108" t="s">
        <v>18</v>
      </c>
      <c r="D25" s="109" t="s">
        <v>20</v>
      </c>
      <c r="E25" s="109" t="s">
        <v>20</v>
      </c>
      <c r="F25" s="109" t="s">
        <v>20</v>
      </c>
      <c r="G25" s="109" t="s">
        <v>20</v>
      </c>
      <c r="H25" s="25" t="s">
        <v>38</v>
      </c>
      <c r="I25" s="110">
        <v>21</v>
      </c>
    </row>
    <row r="26" spans="2:9" ht="26.45" customHeight="1">
      <c r="B26" s="471" t="s">
        <v>191</v>
      </c>
      <c r="C26" s="469"/>
      <c r="D26" s="128">
        <v>-9.1675988203127527</v>
      </c>
      <c r="E26" s="128">
        <v>-3.7168532736208477</v>
      </c>
      <c r="F26" s="140">
        <f>E26-D26</f>
        <v>5.4507455466919055</v>
      </c>
      <c r="G26" s="128">
        <v>-2.5893814523952119</v>
      </c>
      <c r="H26" s="469" t="s">
        <v>45</v>
      </c>
      <c r="I26" s="470"/>
    </row>
    <row r="27" spans="2:9" ht="14.25">
      <c r="B27" s="355" t="s">
        <v>244</v>
      </c>
      <c r="C27" s="356"/>
      <c r="D27" s="356"/>
      <c r="E27" s="356"/>
      <c r="F27" s="356"/>
      <c r="G27" s="357"/>
      <c r="H27" s="356"/>
      <c r="I27" s="354" t="s">
        <v>242</v>
      </c>
    </row>
  </sheetData>
  <sortState xmlns:xlrd2="http://schemas.microsoft.com/office/spreadsheetml/2017/richdata2" ref="C5:H23">
    <sortCondition descending="1" ref="E5:E23"/>
  </sortState>
  <mergeCells count="11">
    <mergeCell ref="N1:N2"/>
    <mergeCell ref="H26:I26"/>
    <mergeCell ref="B26:C26"/>
    <mergeCell ref="B2:I2"/>
    <mergeCell ref="B1:I1"/>
    <mergeCell ref="B3:B4"/>
    <mergeCell ref="C3:C4"/>
    <mergeCell ref="D3:D4"/>
    <mergeCell ref="E3:E4"/>
    <mergeCell ref="H3:H4"/>
    <mergeCell ref="I3:I4"/>
  </mergeCells>
  <pageMargins left="0.25" right="0.25" top="0.75" bottom="0.75" header="0.3" footer="0.3"/>
  <pageSetup orientation="portrait"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0462-4609-4DC6-A883-8A44B384EE0C}">
  <sheetPr>
    <tabColor rgb="FFFFFF00"/>
  </sheetPr>
  <dimension ref="B1:R43"/>
  <sheetViews>
    <sheetView workbookViewId="0"/>
  </sheetViews>
  <sheetFormatPr defaultRowHeight="12.75"/>
  <cols>
    <col min="1" max="1" width="2.7109375" customWidth="1"/>
    <col min="2" max="2" width="6" customWidth="1"/>
    <col min="3" max="3" width="11.7109375" customWidth="1"/>
    <col min="4" max="8" width="9.7109375" customWidth="1"/>
    <col min="9" max="9" width="13.42578125" customWidth="1"/>
    <col min="10" max="10" width="11" customWidth="1"/>
    <col min="11" max="11" width="6" customWidth="1"/>
    <col min="18" max="18" width="18.140625" bestFit="1" customWidth="1"/>
  </cols>
  <sheetData>
    <row r="1" spans="2:18" ht="26.25" customHeight="1">
      <c r="B1" s="417" t="s">
        <v>190</v>
      </c>
      <c r="C1" s="417"/>
      <c r="D1" s="417"/>
      <c r="E1" s="417"/>
      <c r="F1" s="417"/>
      <c r="G1" s="417"/>
      <c r="H1" s="417"/>
      <c r="I1" s="417"/>
      <c r="J1" s="417"/>
      <c r="K1" s="417"/>
      <c r="Q1" s="403"/>
      <c r="R1" s="383" t="s">
        <v>318</v>
      </c>
    </row>
    <row r="2" spans="2:18" ht="26.25" customHeight="1">
      <c r="B2" s="417" t="s">
        <v>270</v>
      </c>
      <c r="C2" s="417"/>
      <c r="D2" s="417"/>
      <c r="E2" s="417"/>
      <c r="F2" s="417"/>
      <c r="G2" s="417"/>
      <c r="H2" s="417"/>
      <c r="I2" s="417"/>
      <c r="J2" s="417"/>
      <c r="K2" s="417"/>
      <c r="Q2" s="403"/>
      <c r="R2" s="383" t="s">
        <v>319</v>
      </c>
    </row>
    <row r="3" spans="2:18" ht="36.75" customHeight="1">
      <c r="B3" s="455" t="s">
        <v>53</v>
      </c>
      <c r="C3" s="170" t="s">
        <v>24</v>
      </c>
      <c r="D3" s="411">
        <v>2020</v>
      </c>
      <c r="E3" s="441">
        <v>2021</v>
      </c>
      <c r="F3" s="441"/>
      <c r="G3" s="419" t="s">
        <v>194</v>
      </c>
      <c r="H3" s="419"/>
      <c r="I3" s="71" t="s">
        <v>51</v>
      </c>
      <c r="J3" s="411" t="s">
        <v>23</v>
      </c>
      <c r="K3" s="455" t="s">
        <v>52</v>
      </c>
    </row>
    <row r="4" spans="2:18" ht="25.5" customHeight="1">
      <c r="B4" s="455"/>
      <c r="C4" s="170" t="s">
        <v>24</v>
      </c>
      <c r="D4" s="411"/>
      <c r="E4" s="258" t="s">
        <v>69</v>
      </c>
      <c r="F4" s="258" t="s">
        <v>87</v>
      </c>
      <c r="G4" s="258" t="s">
        <v>69</v>
      </c>
      <c r="H4" s="252" t="s">
        <v>55</v>
      </c>
      <c r="I4" s="251">
        <v>2022</v>
      </c>
      <c r="J4" s="411"/>
      <c r="K4" s="455"/>
    </row>
    <row r="5" spans="2:18" s="42" customFormat="1" ht="27" customHeight="1">
      <c r="B5" s="24">
        <v>1</v>
      </c>
      <c r="C5" s="101" t="s">
        <v>7</v>
      </c>
      <c r="D5" s="46">
        <v>1.4061670307724976</v>
      </c>
      <c r="E5" s="46">
        <v>1.5450472974714244</v>
      </c>
      <c r="F5" s="46">
        <f>E5/$E$26*100</f>
        <v>9.8173154527056133E-2</v>
      </c>
      <c r="G5" s="46">
        <f>E5-D5</f>
        <v>0.13888026669892684</v>
      </c>
      <c r="H5" s="46">
        <f>G5/D5*100</f>
        <v>9.876512793976616</v>
      </c>
      <c r="I5" s="46">
        <v>1.5859736350386167</v>
      </c>
      <c r="J5" s="46" t="s">
        <v>40</v>
      </c>
      <c r="K5" s="24">
        <v>1</v>
      </c>
      <c r="L5" s="147"/>
    </row>
    <row r="6" spans="2:18" s="42" customFormat="1" ht="27" customHeight="1">
      <c r="B6" s="26">
        <v>2</v>
      </c>
      <c r="C6" s="103" t="s">
        <v>10</v>
      </c>
      <c r="D6" s="47">
        <v>4.8005821256592061</v>
      </c>
      <c r="E6" s="47">
        <v>5.0731771002129538</v>
      </c>
      <c r="F6" s="47">
        <f t="shared" ref="F6:F26" si="0">E6/$E$26*100</f>
        <v>0.32235246145371826</v>
      </c>
      <c r="G6" s="47">
        <f t="shared" ref="G6:G26" si="1">E6-D6</f>
        <v>0.2725949745537477</v>
      </c>
      <c r="H6" s="47">
        <f t="shared" ref="H6:H26" si="2">G6/D6*100</f>
        <v>5.6783733184507392</v>
      </c>
      <c r="I6" s="47">
        <v>5.3805480559373686</v>
      </c>
      <c r="J6" s="47" t="s">
        <v>41</v>
      </c>
      <c r="K6" s="26">
        <v>2</v>
      </c>
      <c r="L6" s="147"/>
    </row>
    <row r="7" spans="2:18" s="42" customFormat="1" ht="27" customHeight="1">
      <c r="B7" s="24">
        <v>3</v>
      </c>
      <c r="C7" s="101" t="s">
        <v>50</v>
      </c>
      <c r="D7" s="46">
        <v>7.3440252777549642</v>
      </c>
      <c r="E7" s="46">
        <v>7.7593697694140715</v>
      </c>
      <c r="F7" s="46">
        <f t="shared" si="0"/>
        <v>0.49303462013876914</v>
      </c>
      <c r="G7" s="46">
        <f t="shared" si="1"/>
        <v>0.41534449165910736</v>
      </c>
      <c r="H7" s="46">
        <f t="shared" si="2"/>
        <v>5.6555427841075776</v>
      </c>
      <c r="I7" s="46">
        <v>7.4357768475219448</v>
      </c>
      <c r="J7" s="46" t="s">
        <v>64</v>
      </c>
      <c r="K7" s="24">
        <v>3</v>
      </c>
      <c r="L7" s="147"/>
    </row>
    <row r="8" spans="2:18" s="42" customFormat="1" ht="27" customHeight="1">
      <c r="B8" s="26">
        <v>4</v>
      </c>
      <c r="C8" s="103" t="s">
        <v>3</v>
      </c>
      <c r="D8" s="47">
        <v>12.402316177337921</v>
      </c>
      <c r="E8" s="47">
        <v>10.461133069828723</v>
      </c>
      <c r="F8" s="47">
        <f t="shared" si="0"/>
        <v>0.66470614528963101</v>
      </c>
      <c r="G8" s="47">
        <f t="shared" si="1"/>
        <v>-1.9411831075091985</v>
      </c>
      <c r="H8" s="47">
        <f t="shared" si="2"/>
        <v>-15.651778907686751</v>
      </c>
      <c r="I8" s="47">
        <v>15.049407114624508</v>
      </c>
      <c r="J8" s="47" t="s">
        <v>28</v>
      </c>
      <c r="K8" s="26">
        <v>4</v>
      </c>
      <c r="L8" s="147"/>
    </row>
    <row r="9" spans="2:18" s="42" customFormat="1" ht="27" customHeight="1">
      <c r="B9" s="24">
        <v>5</v>
      </c>
      <c r="C9" s="72" t="s">
        <v>14</v>
      </c>
      <c r="D9" s="46">
        <v>15.857253936723444</v>
      </c>
      <c r="E9" s="46">
        <v>14.307532495311271</v>
      </c>
      <c r="F9" s="46">
        <f t="shared" si="0"/>
        <v>0.90910847898431324</v>
      </c>
      <c r="G9" s="46">
        <f t="shared" si="1"/>
        <v>-1.5497214414121725</v>
      </c>
      <c r="H9" s="46">
        <f t="shared" si="2"/>
        <v>-9.772949639301725</v>
      </c>
      <c r="I9" s="46">
        <v>12.633920010987852</v>
      </c>
      <c r="J9" s="46" t="s">
        <v>44</v>
      </c>
      <c r="K9" s="24">
        <v>5</v>
      </c>
      <c r="L9" s="147"/>
    </row>
    <row r="10" spans="2:18" s="42" customFormat="1" ht="27" customHeight="1">
      <c r="B10" s="26">
        <v>6</v>
      </c>
      <c r="C10" s="73" t="s">
        <v>13</v>
      </c>
      <c r="D10" s="47">
        <v>35.195079176939082</v>
      </c>
      <c r="E10" s="47">
        <v>38.544823297416308</v>
      </c>
      <c r="F10" s="47">
        <f t="shared" si="0"/>
        <v>2.4491592587412758</v>
      </c>
      <c r="G10" s="47">
        <f t="shared" si="1"/>
        <v>3.3497441204772258</v>
      </c>
      <c r="H10" s="47">
        <f t="shared" si="2"/>
        <v>9.5176490543941803</v>
      </c>
      <c r="I10" s="47">
        <v>42.15337262822235</v>
      </c>
      <c r="J10" s="47" t="s">
        <v>39</v>
      </c>
      <c r="K10" s="26">
        <v>6</v>
      </c>
      <c r="L10" s="147"/>
    </row>
    <row r="11" spans="2:18" s="42" customFormat="1" ht="27" customHeight="1">
      <c r="B11" s="24">
        <v>7</v>
      </c>
      <c r="C11" s="72" t="s">
        <v>9</v>
      </c>
      <c r="D11" s="46">
        <v>38.498513201648819</v>
      </c>
      <c r="E11" s="46">
        <v>41.212386485123261</v>
      </c>
      <c r="F11" s="46">
        <f t="shared" si="0"/>
        <v>2.6186576899323666</v>
      </c>
      <c r="G11" s="46">
        <f t="shared" si="1"/>
        <v>2.7138732834744417</v>
      </c>
      <c r="H11" s="46">
        <f t="shared" si="2"/>
        <v>7.0492937461237108</v>
      </c>
      <c r="I11" s="46">
        <v>43.042302399671868</v>
      </c>
      <c r="J11" s="46" t="s">
        <v>63</v>
      </c>
      <c r="K11" s="24">
        <v>7</v>
      </c>
      <c r="L11" s="147"/>
    </row>
    <row r="12" spans="2:18" s="42" customFormat="1" ht="27" customHeight="1">
      <c r="B12" s="26">
        <v>8</v>
      </c>
      <c r="C12" s="73" t="s">
        <v>1</v>
      </c>
      <c r="D12" s="47">
        <v>45.050702127659576</v>
      </c>
      <c r="E12" s="47">
        <v>48.234601192011169</v>
      </c>
      <c r="F12" s="47">
        <f t="shared" si="0"/>
        <v>3.0648530722159455</v>
      </c>
      <c r="G12" s="47">
        <f t="shared" si="1"/>
        <v>3.1838990643515928</v>
      </c>
      <c r="H12" s="47">
        <f t="shared" si="2"/>
        <v>7.0673683516172963</v>
      </c>
      <c r="I12" s="47">
        <v>51.581995051820485</v>
      </c>
      <c r="J12" s="47" t="s">
        <v>26</v>
      </c>
      <c r="K12" s="26">
        <v>8</v>
      </c>
      <c r="L12" s="147"/>
    </row>
    <row r="13" spans="2:18" s="42" customFormat="1" ht="27" customHeight="1">
      <c r="B13" s="24">
        <v>9</v>
      </c>
      <c r="C13" s="72" t="s">
        <v>4</v>
      </c>
      <c r="D13" s="46">
        <v>51.426629128738611</v>
      </c>
      <c r="E13" s="46">
        <v>54.973194944841872</v>
      </c>
      <c r="F13" s="46">
        <f t="shared" si="0"/>
        <v>3.4930270231845495</v>
      </c>
      <c r="G13" s="46">
        <f t="shared" si="1"/>
        <v>3.5465658161032607</v>
      </c>
      <c r="H13" s="46">
        <f t="shared" si="2"/>
        <v>6.8963606524257735</v>
      </c>
      <c r="I13" s="46">
        <v>52.908142299430175</v>
      </c>
      <c r="J13" s="46" t="s">
        <v>29</v>
      </c>
      <c r="K13" s="24">
        <v>9</v>
      </c>
      <c r="L13" s="147"/>
    </row>
    <row r="14" spans="2:18" s="42" customFormat="1" ht="27" customHeight="1">
      <c r="B14" s="26">
        <v>10</v>
      </c>
      <c r="C14" s="73" t="s">
        <v>12</v>
      </c>
      <c r="D14" s="47">
        <v>93.873061981957193</v>
      </c>
      <c r="E14" s="47">
        <v>75.404185369009696</v>
      </c>
      <c r="F14" s="47">
        <f t="shared" si="0"/>
        <v>4.791223384768573</v>
      </c>
      <c r="G14" s="47">
        <f t="shared" si="1"/>
        <v>-18.468876612947497</v>
      </c>
      <c r="H14" s="47">
        <f t="shared" si="2"/>
        <v>-19.674309352450116</v>
      </c>
      <c r="I14" s="47">
        <v>66.717350522286168</v>
      </c>
      <c r="J14" s="47" t="s">
        <v>43</v>
      </c>
      <c r="K14" s="26">
        <v>10</v>
      </c>
      <c r="L14" s="147"/>
    </row>
    <row r="15" spans="2:18" s="42" customFormat="1" ht="27" customHeight="1">
      <c r="B15" s="24">
        <v>11</v>
      </c>
      <c r="C15" s="72" t="s">
        <v>11</v>
      </c>
      <c r="D15" s="46">
        <v>86.378240709238895</v>
      </c>
      <c r="E15" s="46">
        <v>95.519783480600381</v>
      </c>
      <c r="F15" s="46">
        <f t="shared" si="0"/>
        <v>6.0693795454539226</v>
      </c>
      <c r="G15" s="46">
        <f t="shared" si="1"/>
        <v>9.1415427713614861</v>
      </c>
      <c r="H15" s="46">
        <f t="shared" si="2"/>
        <v>10.583154618919808</v>
      </c>
      <c r="I15" s="46">
        <v>101.61878301009385</v>
      </c>
      <c r="J15" s="46" t="s">
        <v>37</v>
      </c>
      <c r="K15" s="24">
        <v>11</v>
      </c>
      <c r="L15" s="147"/>
    </row>
    <row r="16" spans="2:18" s="42" customFormat="1" ht="27" customHeight="1">
      <c r="B16" s="26">
        <v>12</v>
      </c>
      <c r="C16" s="73" t="s">
        <v>0</v>
      </c>
      <c r="D16" s="47">
        <v>82.072802251726557</v>
      </c>
      <c r="E16" s="47">
        <v>95.797742806250483</v>
      </c>
      <c r="F16" s="47">
        <f t="shared" si="0"/>
        <v>6.087041233787958</v>
      </c>
      <c r="G16" s="47">
        <f t="shared" si="1"/>
        <v>13.724940554523926</v>
      </c>
      <c r="H16" s="47">
        <f t="shared" si="2"/>
        <v>16.722885265240468</v>
      </c>
      <c r="I16" s="47">
        <v>106.37061124448839</v>
      </c>
      <c r="J16" s="47" t="s">
        <v>25</v>
      </c>
      <c r="K16" s="26">
        <v>12</v>
      </c>
      <c r="L16" s="147"/>
    </row>
    <row r="17" spans="2:12" s="42" customFormat="1" ht="27" customHeight="1">
      <c r="B17" s="24">
        <v>13</v>
      </c>
      <c r="C17" s="72" t="s">
        <v>5</v>
      </c>
      <c r="D17" s="46">
        <v>104.86263736263734</v>
      </c>
      <c r="E17" s="46">
        <v>99.83846153846153</v>
      </c>
      <c r="F17" s="46">
        <f t="shared" si="0"/>
        <v>6.3437907230410939</v>
      </c>
      <c r="G17" s="46">
        <f t="shared" si="1"/>
        <v>-5.0241758241758134</v>
      </c>
      <c r="H17" s="46">
        <f t="shared" si="2"/>
        <v>-4.7911972753471224</v>
      </c>
      <c r="I17" s="46">
        <v>96.01428571428572</v>
      </c>
      <c r="J17" s="46" t="s">
        <v>31</v>
      </c>
      <c r="K17" s="24">
        <v>13</v>
      </c>
      <c r="L17" s="147"/>
    </row>
    <row r="18" spans="2:12" s="42" customFormat="1" ht="27" customHeight="1">
      <c r="B18" s="26">
        <v>14</v>
      </c>
      <c r="C18" s="73" t="s">
        <v>2</v>
      </c>
      <c r="D18" s="47">
        <v>142.72711246771124</v>
      </c>
      <c r="E18" s="47">
        <v>119.68533905316967</v>
      </c>
      <c r="F18" s="47">
        <f t="shared" si="0"/>
        <v>7.6048722292964293</v>
      </c>
      <c r="G18" s="47">
        <f t="shared" si="1"/>
        <v>-23.041773414541566</v>
      </c>
      <c r="H18" s="47">
        <f t="shared" si="2"/>
        <v>-16.143935805997785</v>
      </c>
      <c r="I18" s="47">
        <v>125.42663305881308</v>
      </c>
      <c r="J18" s="47" t="s">
        <v>27</v>
      </c>
      <c r="K18" s="26">
        <v>14</v>
      </c>
      <c r="L18" s="147"/>
    </row>
    <row r="19" spans="2:12" s="42" customFormat="1" ht="27" customHeight="1">
      <c r="B19" s="24">
        <v>15</v>
      </c>
      <c r="C19" s="72" t="s">
        <v>58</v>
      </c>
      <c r="D19" s="46">
        <v>141.25617998638532</v>
      </c>
      <c r="E19" s="46">
        <v>153.0705689708991</v>
      </c>
      <c r="F19" s="46">
        <f t="shared" si="0"/>
        <v>9.7261880886869179</v>
      </c>
      <c r="G19" s="46">
        <f t="shared" si="1"/>
        <v>11.814388984513783</v>
      </c>
      <c r="H19" s="46">
        <f t="shared" si="2"/>
        <v>8.3638032584857438</v>
      </c>
      <c r="I19" s="46">
        <v>165.38288345937289</v>
      </c>
      <c r="J19" s="46" t="s">
        <v>33</v>
      </c>
      <c r="K19" s="24">
        <v>15</v>
      </c>
      <c r="L19" s="147"/>
    </row>
    <row r="20" spans="2:12" s="42" customFormat="1" ht="27" customHeight="1">
      <c r="B20" s="26">
        <v>16</v>
      </c>
      <c r="C20" s="73" t="s">
        <v>6</v>
      </c>
      <c r="D20" s="47">
        <v>227.80000000333334</v>
      </c>
      <c r="E20" s="47">
        <v>250.08897447812396</v>
      </c>
      <c r="F20" s="47">
        <f t="shared" si="0"/>
        <v>15.890790901440319</v>
      </c>
      <c r="G20" s="47">
        <f t="shared" si="1"/>
        <v>22.288974474790621</v>
      </c>
      <c r="H20" s="47">
        <f t="shared" si="2"/>
        <v>9.7844488474383109</v>
      </c>
      <c r="I20" s="47">
        <v>270.22906441504801</v>
      </c>
      <c r="J20" s="47" t="s">
        <v>32</v>
      </c>
      <c r="K20" s="26">
        <v>16</v>
      </c>
      <c r="L20" s="147"/>
    </row>
    <row r="21" spans="2:12" s="42" customFormat="1" ht="27" customHeight="1">
      <c r="B21" s="24">
        <v>17</v>
      </c>
      <c r="C21" s="72" t="s">
        <v>8</v>
      </c>
      <c r="D21" s="46">
        <v>326.33552665664922</v>
      </c>
      <c r="E21" s="46">
        <v>362.08552334074602</v>
      </c>
      <c r="F21" s="46">
        <f t="shared" si="0"/>
        <v>23.007113175833695</v>
      </c>
      <c r="G21" s="46">
        <f t="shared" si="1"/>
        <v>35.7499966840968</v>
      </c>
      <c r="H21" s="46">
        <f t="shared" si="2"/>
        <v>10.954981533993635</v>
      </c>
      <c r="I21" s="46">
        <v>392.28326024516849</v>
      </c>
      <c r="J21" s="46" t="s">
        <v>34</v>
      </c>
      <c r="K21" s="24">
        <v>17</v>
      </c>
      <c r="L21" s="147"/>
    </row>
    <row r="22" spans="2:12" s="42" customFormat="1" ht="27" customHeight="1">
      <c r="B22" s="26">
        <v>18</v>
      </c>
      <c r="C22" s="106" t="s">
        <v>15</v>
      </c>
      <c r="D22" s="47">
        <v>28.593728386385706</v>
      </c>
      <c r="E22" s="47" t="s">
        <v>20</v>
      </c>
      <c r="F22" s="47" t="s">
        <v>20</v>
      </c>
      <c r="G22" s="47" t="s">
        <v>20</v>
      </c>
      <c r="H22" s="47" t="s">
        <v>20</v>
      </c>
      <c r="I22" s="47" t="s">
        <v>20</v>
      </c>
      <c r="J22" s="47" t="s">
        <v>36</v>
      </c>
      <c r="K22" s="26">
        <v>18</v>
      </c>
      <c r="L22" s="147"/>
    </row>
    <row r="23" spans="2:12" s="42" customFormat="1" ht="27" customHeight="1">
      <c r="B23" s="24">
        <v>19</v>
      </c>
      <c r="C23" s="72" t="s">
        <v>17</v>
      </c>
      <c r="D23" s="46" t="s">
        <v>20</v>
      </c>
      <c r="E23" s="46" t="s">
        <v>20</v>
      </c>
      <c r="F23" s="46" t="s">
        <v>20</v>
      </c>
      <c r="G23" s="46" t="s">
        <v>20</v>
      </c>
      <c r="H23" s="46" t="s">
        <v>20</v>
      </c>
      <c r="I23" s="46" t="s">
        <v>20</v>
      </c>
      <c r="J23" s="46" t="s">
        <v>30</v>
      </c>
      <c r="K23" s="24">
        <v>19</v>
      </c>
      <c r="L23" s="147"/>
    </row>
    <row r="24" spans="2:12" s="42" customFormat="1" ht="27" customHeight="1">
      <c r="B24" s="26">
        <v>20</v>
      </c>
      <c r="C24" s="73" t="s">
        <v>16</v>
      </c>
      <c r="D24" s="47" t="s">
        <v>20</v>
      </c>
      <c r="E24" s="47" t="s">
        <v>20</v>
      </c>
      <c r="F24" s="47" t="s">
        <v>20</v>
      </c>
      <c r="G24" s="47" t="s">
        <v>20</v>
      </c>
      <c r="H24" s="47" t="s">
        <v>20</v>
      </c>
      <c r="I24" s="47" t="s">
        <v>20</v>
      </c>
      <c r="J24" s="47" t="s">
        <v>42</v>
      </c>
      <c r="K24" s="26">
        <v>20</v>
      </c>
      <c r="L24" s="147"/>
    </row>
    <row r="25" spans="2:12" s="42" customFormat="1" ht="27" customHeight="1">
      <c r="B25" s="24">
        <v>21</v>
      </c>
      <c r="C25" s="108" t="s">
        <v>18</v>
      </c>
      <c r="D25" s="109" t="s">
        <v>20</v>
      </c>
      <c r="E25" s="109" t="s">
        <v>20</v>
      </c>
      <c r="F25" s="109" t="s">
        <v>20</v>
      </c>
      <c r="G25" s="109" t="s">
        <v>20</v>
      </c>
      <c r="H25" s="109" t="s">
        <v>20</v>
      </c>
      <c r="I25" s="109" t="s">
        <v>20</v>
      </c>
      <c r="J25" s="109" t="s">
        <v>38</v>
      </c>
      <c r="K25" s="24">
        <v>21</v>
      </c>
      <c r="L25" s="147"/>
    </row>
    <row r="26" spans="2:12" s="42" customFormat="1" ht="30.75" customHeight="1">
      <c r="B26" s="474" t="s">
        <v>189</v>
      </c>
      <c r="C26" s="474" t="s">
        <v>189</v>
      </c>
      <c r="D26" s="306">
        <v>1460.5466322824848</v>
      </c>
      <c r="E26" s="306">
        <v>1573.7981578717788</v>
      </c>
      <c r="F26" s="307">
        <f t="shared" si="0"/>
        <v>100</v>
      </c>
      <c r="G26" s="307">
        <f t="shared" si="1"/>
        <v>113.25152558929403</v>
      </c>
      <c r="H26" s="307">
        <f t="shared" si="2"/>
        <v>7.7540506469354566</v>
      </c>
      <c r="I26" s="307">
        <v>1604.0206977613707</v>
      </c>
      <c r="J26" s="475" t="s">
        <v>192</v>
      </c>
      <c r="K26" s="475"/>
      <c r="L26" s="147"/>
    </row>
    <row r="27" spans="2:12" ht="17.25" customHeight="1">
      <c r="B27" s="355" t="s">
        <v>244</v>
      </c>
      <c r="C27" s="360"/>
      <c r="D27" s="360"/>
      <c r="E27" s="360"/>
      <c r="F27" s="360"/>
      <c r="G27" s="361"/>
      <c r="H27" s="360"/>
      <c r="I27" s="351"/>
      <c r="J27" s="370"/>
      <c r="K27" s="354" t="s">
        <v>242</v>
      </c>
    </row>
    <row r="28" spans="2:12">
      <c r="B28" s="42"/>
      <c r="C28" s="42"/>
      <c r="D28" s="42"/>
      <c r="E28" s="42"/>
      <c r="F28" s="42"/>
      <c r="G28" s="42"/>
      <c r="H28" s="42"/>
      <c r="I28" s="42"/>
      <c r="J28" s="42"/>
    </row>
    <row r="29" spans="2:12">
      <c r="B29" s="42"/>
      <c r="C29" s="42"/>
      <c r="D29" s="42"/>
      <c r="E29" s="42"/>
      <c r="F29" s="42"/>
      <c r="G29" s="42"/>
      <c r="H29" s="42"/>
      <c r="I29" s="42"/>
      <c r="J29" s="42"/>
    </row>
    <row r="30" spans="2:12">
      <c r="B30" s="42"/>
      <c r="C30" s="42"/>
      <c r="D30" s="42"/>
      <c r="E30" s="42"/>
      <c r="F30" s="42"/>
      <c r="G30" s="42"/>
      <c r="H30" s="42"/>
      <c r="I30" s="42"/>
      <c r="J30" s="42"/>
    </row>
    <row r="31" spans="2:12">
      <c r="B31" s="42"/>
      <c r="C31" s="42"/>
      <c r="D31" s="42"/>
      <c r="E31" s="42"/>
      <c r="F31" s="42"/>
      <c r="G31" s="42"/>
      <c r="H31" s="42"/>
      <c r="I31" s="42"/>
      <c r="J31" s="42"/>
    </row>
    <row r="32" spans="2:12">
      <c r="B32" s="42"/>
      <c r="C32" s="42"/>
      <c r="D32" s="42"/>
      <c r="E32" s="42"/>
      <c r="F32" s="42"/>
      <c r="G32" s="42"/>
      <c r="H32" s="42"/>
      <c r="I32" s="42"/>
      <c r="J32" s="42"/>
    </row>
    <row r="33" spans="2:10">
      <c r="B33" s="42"/>
      <c r="C33" s="42"/>
      <c r="D33" s="42"/>
      <c r="E33" s="42"/>
      <c r="F33" s="42"/>
      <c r="G33" s="42"/>
      <c r="H33" s="42"/>
      <c r="I33" s="42"/>
      <c r="J33" s="42"/>
    </row>
    <row r="34" spans="2:10">
      <c r="B34" s="42"/>
      <c r="C34" s="42"/>
      <c r="D34" s="42"/>
      <c r="E34" s="42"/>
      <c r="F34" s="42"/>
      <c r="G34" s="42"/>
      <c r="H34" s="42"/>
      <c r="I34" s="42"/>
      <c r="J34" s="42"/>
    </row>
    <row r="35" spans="2:10">
      <c r="B35" s="42"/>
      <c r="C35" s="42"/>
      <c r="D35" s="42"/>
      <c r="E35" s="42"/>
      <c r="F35" s="42"/>
      <c r="G35" s="42"/>
      <c r="H35" s="42"/>
      <c r="I35" s="42"/>
      <c r="J35" s="42"/>
    </row>
    <row r="36" spans="2:10">
      <c r="B36" s="42"/>
      <c r="C36" s="42"/>
      <c r="D36" s="42"/>
      <c r="E36" s="42"/>
      <c r="F36" s="42"/>
      <c r="G36" s="42"/>
      <c r="H36" s="42"/>
      <c r="I36" s="42"/>
      <c r="J36" s="42"/>
    </row>
    <row r="37" spans="2:10">
      <c r="B37" s="42"/>
      <c r="C37" s="42"/>
      <c r="D37" s="42"/>
      <c r="E37" s="42"/>
      <c r="F37" s="42"/>
      <c r="G37" s="42"/>
      <c r="H37" s="42"/>
      <c r="I37" s="42"/>
      <c r="J37" s="42"/>
    </row>
    <row r="38" spans="2:10">
      <c r="B38" s="42"/>
      <c r="C38" s="42"/>
      <c r="D38" s="42"/>
      <c r="E38" s="42"/>
      <c r="F38" s="42"/>
      <c r="G38" s="42"/>
      <c r="H38" s="42"/>
      <c r="I38" s="42"/>
      <c r="J38" s="42"/>
    </row>
    <row r="39" spans="2:10">
      <c r="B39" s="42"/>
      <c r="C39" s="42"/>
      <c r="D39" s="42"/>
      <c r="E39" s="42"/>
      <c r="F39" s="42"/>
      <c r="G39" s="42"/>
      <c r="H39" s="42"/>
      <c r="I39" s="42"/>
      <c r="J39" s="42"/>
    </row>
    <row r="40" spans="2:10">
      <c r="B40" s="42"/>
      <c r="C40" s="42"/>
      <c r="D40" s="42"/>
      <c r="E40" s="42"/>
      <c r="F40" s="42"/>
      <c r="G40" s="42"/>
      <c r="H40" s="42"/>
      <c r="I40" s="42"/>
      <c r="J40" s="42"/>
    </row>
    <row r="41" spans="2:10">
      <c r="B41" s="42"/>
      <c r="C41" s="42"/>
      <c r="D41" s="42"/>
      <c r="E41" s="42"/>
      <c r="F41" s="42"/>
      <c r="G41" s="42"/>
      <c r="H41" s="42"/>
      <c r="I41" s="42"/>
      <c r="J41" s="42"/>
    </row>
    <row r="42" spans="2:10">
      <c r="B42" s="42"/>
      <c r="C42" s="42"/>
      <c r="D42" s="42"/>
      <c r="E42" s="42"/>
      <c r="F42" s="42"/>
      <c r="G42" s="42"/>
      <c r="H42" s="42"/>
      <c r="I42" s="42"/>
      <c r="J42" s="42"/>
    </row>
    <row r="43" spans="2:10">
      <c r="B43" s="42"/>
      <c r="C43" s="42"/>
      <c r="D43" s="42"/>
      <c r="E43" s="42"/>
      <c r="F43" s="42"/>
      <c r="G43" s="42"/>
      <c r="H43" s="42"/>
      <c r="I43" s="42"/>
      <c r="J43" s="42"/>
    </row>
  </sheetData>
  <mergeCells count="11">
    <mergeCell ref="Q1:Q2"/>
    <mergeCell ref="B26:C26"/>
    <mergeCell ref="B1:K1"/>
    <mergeCell ref="B2:K2"/>
    <mergeCell ref="B3:B4"/>
    <mergeCell ref="J26:K26"/>
    <mergeCell ref="E3:F3"/>
    <mergeCell ref="D3:D4"/>
    <mergeCell ref="J3:J4"/>
    <mergeCell ref="K3:K4"/>
    <mergeCell ref="G3:H3"/>
  </mergeCells>
  <pageMargins left="0.25" right="0.25"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6A976-105D-4F7B-94B2-4D4478503F35}">
  <sheetPr>
    <tabColor rgb="FFFFFF00"/>
  </sheetPr>
  <dimension ref="B1:P27"/>
  <sheetViews>
    <sheetView workbookViewId="0"/>
  </sheetViews>
  <sheetFormatPr defaultRowHeight="12.75"/>
  <cols>
    <col min="1" max="1" width="1.7109375" customWidth="1"/>
    <col min="2" max="2" width="7.5703125" customWidth="1"/>
    <col min="3" max="8" width="13.5703125" customWidth="1"/>
    <col min="9" max="9" width="9.28515625" customWidth="1"/>
    <col min="16" max="16" width="18.140625" bestFit="1" customWidth="1"/>
  </cols>
  <sheetData>
    <row r="1" spans="2:16" ht="27.75" customHeight="1">
      <c r="B1" s="417" t="s">
        <v>90</v>
      </c>
      <c r="C1" s="417"/>
      <c r="D1" s="417"/>
      <c r="E1" s="417"/>
      <c r="F1" s="417"/>
      <c r="G1" s="417"/>
      <c r="H1" s="417"/>
      <c r="I1" s="417"/>
      <c r="O1" s="403"/>
      <c r="P1" s="383" t="s">
        <v>318</v>
      </c>
    </row>
    <row r="2" spans="2:16" ht="27.75" customHeight="1">
      <c r="B2" s="417" t="s">
        <v>271</v>
      </c>
      <c r="C2" s="417"/>
      <c r="D2" s="417"/>
      <c r="E2" s="417"/>
      <c r="F2" s="417"/>
      <c r="G2" s="417"/>
      <c r="H2" s="417"/>
      <c r="I2" s="417"/>
      <c r="O2" s="403"/>
      <c r="P2" s="383" t="s">
        <v>319</v>
      </c>
    </row>
    <row r="3" spans="2:16" ht="28.5" customHeight="1">
      <c r="B3" s="419" t="s">
        <v>53</v>
      </c>
      <c r="C3" s="411" t="s">
        <v>24</v>
      </c>
      <c r="D3" s="411">
        <v>2020</v>
      </c>
      <c r="E3" s="411">
        <v>2021</v>
      </c>
      <c r="F3" s="252" t="s">
        <v>67</v>
      </c>
      <c r="G3" s="71" t="s">
        <v>51</v>
      </c>
      <c r="H3" s="411" t="s">
        <v>23</v>
      </c>
      <c r="I3" s="419" t="s">
        <v>52</v>
      </c>
    </row>
    <row r="4" spans="2:16" ht="28.5" customHeight="1">
      <c r="B4" s="419"/>
      <c r="C4" s="411"/>
      <c r="D4" s="411"/>
      <c r="E4" s="411"/>
      <c r="F4" s="252" t="s">
        <v>57</v>
      </c>
      <c r="G4" s="251">
        <v>2022</v>
      </c>
      <c r="H4" s="411"/>
      <c r="I4" s="419"/>
    </row>
    <row r="5" spans="2:16" s="42" customFormat="1" ht="28.5" customHeight="1">
      <c r="B5" s="308">
        <v>1</v>
      </c>
      <c r="C5" s="133" t="s">
        <v>3</v>
      </c>
      <c r="D5" s="109">
        <v>11.705956324163335</v>
      </c>
      <c r="E5" s="109">
        <v>7.9091673745336708</v>
      </c>
      <c r="F5" s="109">
        <f t="shared" ref="F5:F21" si="0">E5-D5</f>
        <v>-3.7967889496296641</v>
      </c>
      <c r="G5" s="109">
        <v>10.844106896436847</v>
      </c>
      <c r="H5" s="133" t="s">
        <v>28</v>
      </c>
      <c r="I5" s="308">
        <v>1</v>
      </c>
      <c r="J5" s="147"/>
    </row>
    <row r="6" spans="2:16" s="42" customFormat="1" ht="28.5" customHeight="1">
      <c r="B6" s="309">
        <v>2</v>
      </c>
      <c r="C6" s="135" t="s">
        <v>6</v>
      </c>
      <c r="D6" s="127">
        <v>32.537378468558821</v>
      </c>
      <c r="E6" s="127">
        <v>29.681053362756892</v>
      </c>
      <c r="F6" s="127">
        <f t="shared" si="0"/>
        <v>-2.856325105801929</v>
      </c>
      <c r="G6" s="127">
        <v>30.842864328886687</v>
      </c>
      <c r="H6" s="135" t="s">
        <v>32</v>
      </c>
      <c r="I6" s="309">
        <v>2</v>
      </c>
      <c r="J6" s="147"/>
    </row>
    <row r="7" spans="2:16" s="42" customFormat="1" ht="28.5" customHeight="1">
      <c r="B7" s="308">
        <v>3</v>
      </c>
      <c r="C7" s="133" t="s">
        <v>58</v>
      </c>
      <c r="D7" s="109">
        <v>39.361500471187746</v>
      </c>
      <c r="E7" s="109">
        <v>37.319920418049342</v>
      </c>
      <c r="F7" s="109">
        <f t="shared" si="0"/>
        <v>-2.0415800531384036</v>
      </c>
      <c r="G7" s="109">
        <v>38.647205154202716</v>
      </c>
      <c r="H7" s="133" t="s">
        <v>33</v>
      </c>
      <c r="I7" s="308">
        <v>3</v>
      </c>
      <c r="J7" s="147"/>
    </row>
    <row r="8" spans="2:16" s="42" customFormat="1" ht="28.5" customHeight="1">
      <c r="B8" s="309">
        <v>4</v>
      </c>
      <c r="C8" s="135" t="s">
        <v>7</v>
      </c>
      <c r="D8" s="127">
        <v>40.879316502257801</v>
      </c>
      <c r="E8" s="127">
        <v>42.289408908306996</v>
      </c>
      <c r="F8" s="127">
        <f t="shared" si="0"/>
        <v>1.4100924060491948</v>
      </c>
      <c r="G8" s="127">
        <v>40.339746823707941</v>
      </c>
      <c r="H8" s="135" t="s">
        <v>40</v>
      </c>
      <c r="I8" s="309">
        <v>4</v>
      </c>
      <c r="J8" s="147"/>
    </row>
    <row r="9" spans="2:16" s="42" customFormat="1" ht="28.5" customHeight="1">
      <c r="B9" s="308">
        <v>5</v>
      </c>
      <c r="C9" s="130" t="s">
        <v>50</v>
      </c>
      <c r="D9" s="109">
        <v>47.194162941110115</v>
      </c>
      <c r="E9" s="109">
        <v>44.740419380600457</v>
      </c>
      <c r="F9" s="109">
        <f t="shared" si="0"/>
        <v>-2.4537435605096576</v>
      </c>
      <c r="G9" s="109">
        <v>39.584744516350057</v>
      </c>
      <c r="H9" s="133" t="s">
        <v>64</v>
      </c>
      <c r="I9" s="308">
        <v>5</v>
      </c>
      <c r="J9" s="147"/>
    </row>
    <row r="10" spans="2:16" s="42" customFormat="1" ht="28.5" customHeight="1">
      <c r="B10" s="309">
        <v>6</v>
      </c>
      <c r="C10" s="135" t="s">
        <v>10</v>
      </c>
      <c r="D10" s="127">
        <v>59.191541901033318</v>
      </c>
      <c r="E10" s="127">
        <v>55.360558316049172</v>
      </c>
      <c r="F10" s="127">
        <f t="shared" si="0"/>
        <v>-3.8309835849841463</v>
      </c>
      <c r="G10" s="127">
        <v>57.630113062618094</v>
      </c>
      <c r="H10" s="135" t="s">
        <v>41</v>
      </c>
      <c r="I10" s="309">
        <v>6</v>
      </c>
      <c r="J10" s="147"/>
    </row>
    <row r="11" spans="2:16" s="42" customFormat="1" ht="28.5" customHeight="1">
      <c r="B11" s="308">
        <v>7</v>
      </c>
      <c r="C11" s="133" t="s">
        <v>0</v>
      </c>
      <c r="D11" s="109">
        <v>55.605064430861219</v>
      </c>
      <c r="E11" s="109">
        <v>58.480272953368996</v>
      </c>
      <c r="F11" s="109">
        <f t="shared" si="0"/>
        <v>2.8752085225077764</v>
      </c>
      <c r="G11" s="109">
        <v>63.242382262750283</v>
      </c>
      <c r="H11" s="133" t="s">
        <v>25</v>
      </c>
      <c r="I11" s="308">
        <v>7</v>
      </c>
      <c r="J11" s="147"/>
    </row>
    <row r="12" spans="2:16" s="42" customFormat="1" ht="28.5" customHeight="1">
      <c r="B12" s="309">
        <v>8</v>
      </c>
      <c r="C12" s="135" t="s">
        <v>5</v>
      </c>
      <c r="D12" s="127">
        <v>72.095179992407054</v>
      </c>
      <c r="E12" s="127">
        <v>59.011920949223672</v>
      </c>
      <c r="F12" s="127">
        <f t="shared" si="0"/>
        <v>-13.083259043183382</v>
      </c>
      <c r="G12" s="127">
        <v>53.081018607194899</v>
      </c>
      <c r="H12" s="135" t="s">
        <v>31</v>
      </c>
      <c r="I12" s="309">
        <v>8</v>
      </c>
      <c r="J12" s="147"/>
    </row>
    <row r="13" spans="2:16" s="42" customFormat="1" ht="28.5" customHeight="1">
      <c r="B13" s="308">
        <v>9</v>
      </c>
      <c r="C13" s="133" t="s">
        <v>2</v>
      </c>
      <c r="D13" s="109">
        <v>84.210792768690752</v>
      </c>
      <c r="E13" s="109">
        <v>59.405457943812891</v>
      </c>
      <c r="F13" s="109">
        <f t="shared" si="0"/>
        <v>-24.80533482487786</v>
      </c>
      <c r="G13" s="109">
        <v>55.346598093798846</v>
      </c>
      <c r="H13" s="133" t="s">
        <v>27</v>
      </c>
      <c r="I13" s="308">
        <v>9</v>
      </c>
      <c r="J13" s="147"/>
    </row>
    <row r="14" spans="2:16" s="42" customFormat="1" ht="28.5" customHeight="1">
      <c r="B14" s="309">
        <v>10</v>
      </c>
      <c r="C14" s="135" t="s">
        <v>4</v>
      </c>
      <c r="D14" s="127">
        <v>81.156025684201566</v>
      </c>
      <c r="E14" s="127">
        <v>68.195890018874493</v>
      </c>
      <c r="F14" s="127">
        <f t="shared" si="0"/>
        <v>-12.960135665327073</v>
      </c>
      <c r="G14" s="127">
        <v>61.722872507937851</v>
      </c>
      <c r="H14" s="135" t="s">
        <v>29</v>
      </c>
      <c r="I14" s="309">
        <v>10</v>
      </c>
      <c r="J14" s="147"/>
    </row>
    <row r="15" spans="2:16" s="42" customFormat="1" ht="28.5" customHeight="1">
      <c r="B15" s="308">
        <v>11</v>
      </c>
      <c r="C15" s="133" t="s">
        <v>14</v>
      </c>
      <c r="D15" s="109">
        <v>84.165723592025614</v>
      </c>
      <c r="E15" s="109">
        <v>73.482460449499115</v>
      </c>
      <c r="F15" s="109">
        <f t="shared" si="0"/>
        <v>-10.683263142526499</v>
      </c>
      <c r="G15" s="109">
        <v>63.106654268437978</v>
      </c>
      <c r="H15" s="133" t="s">
        <v>44</v>
      </c>
      <c r="I15" s="308">
        <v>11</v>
      </c>
      <c r="J15" s="147"/>
    </row>
    <row r="16" spans="2:16" s="42" customFormat="1" ht="28.5" customHeight="1">
      <c r="B16" s="309">
        <v>12</v>
      </c>
      <c r="C16" s="135" t="s">
        <v>11</v>
      </c>
      <c r="D16" s="127">
        <v>75.372571983467964</v>
      </c>
      <c r="E16" s="127">
        <v>75.78830643618258</v>
      </c>
      <c r="F16" s="127">
        <f t="shared" si="0"/>
        <v>0.41573445271461651</v>
      </c>
      <c r="G16" s="127">
        <v>76.609760695922276</v>
      </c>
      <c r="H16" s="135" t="s">
        <v>37</v>
      </c>
      <c r="I16" s="309">
        <v>12</v>
      </c>
      <c r="J16" s="147"/>
    </row>
    <row r="17" spans="2:10" s="42" customFormat="1" ht="28.5" customHeight="1">
      <c r="B17" s="308">
        <v>13</v>
      </c>
      <c r="C17" s="133" t="s">
        <v>13</v>
      </c>
      <c r="D17" s="109">
        <v>89.738931318245008</v>
      </c>
      <c r="E17" s="109">
        <v>90.199480490810927</v>
      </c>
      <c r="F17" s="109">
        <f t="shared" si="0"/>
        <v>0.46054917256591921</v>
      </c>
      <c r="G17" s="109">
        <v>92.738077948361195</v>
      </c>
      <c r="H17" s="133" t="s">
        <v>39</v>
      </c>
      <c r="I17" s="308">
        <v>13</v>
      </c>
      <c r="J17" s="147"/>
    </row>
    <row r="18" spans="2:10" s="42" customFormat="1" ht="28.5" customHeight="1">
      <c r="B18" s="309">
        <v>14</v>
      </c>
      <c r="C18" s="135" t="s">
        <v>9</v>
      </c>
      <c r="D18" s="127">
        <v>87.977943112206361</v>
      </c>
      <c r="E18" s="127">
        <v>90.888406068756694</v>
      </c>
      <c r="F18" s="127">
        <f t="shared" si="0"/>
        <v>2.910462956550333</v>
      </c>
      <c r="G18" s="127">
        <v>90.616149129964825</v>
      </c>
      <c r="H18" s="135" t="s">
        <v>63</v>
      </c>
      <c r="I18" s="309">
        <v>14</v>
      </c>
      <c r="J18" s="147"/>
    </row>
    <row r="19" spans="2:10" s="42" customFormat="1" ht="28.5" customHeight="1">
      <c r="B19" s="308">
        <v>15</v>
      </c>
      <c r="C19" s="133" t="s">
        <v>8</v>
      </c>
      <c r="D19" s="109">
        <v>89.838853230637568</v>
      </c>
      <c r="E19" s="109">
        <v>91.360167892597246</v>
      </c>
      <c r="F19" s="109">
        <f t="shared" si="0"/>
        <v>1.5213146619596785</v>
      </c>
      <c r="G19" s="109">
        <v>89.491188181976028</v>
      </c>
      <c r="H19" s="133" t="s">
        <v>34</v>
      </c>
      <c r="I19" s="308">
        <v>15</v>
      </c>
      <c r="J19" s="147"/>
    </row>
    <row r="20" spans="2:10" s="42" customFormat="1" ht="28.5" customHeight="1">
      <c r="B20" s="309">
        <v>16</v>
      </c>
      <c r="C20" s="135" t="s">
        <v>1</v>
      </c>
      <c r="D20" s="127">
        <v>129.71984631867051</v>
      </c>
      <c r="E20" s="127">
        <v>123.34985481980991</v>
      </c>
      <c r="F20" s="127">
        <f t="shared" si="0"/>
        <v>-6.3699914988605997</v>
      </c>
      <c r="G20" s="127">
        <v>125.63488073301615</v>
      </c>
      <c r="H20" s="135" t="s">
        <v>26</v>
      </c>
      <c r="I20" s="309">
        <v>16</v>
      </c>
      <c r="J20" s="147"/>
    </row>
    <row r="21" spans="2:10" s="42" customFormat="1" ht="28.5" customHeight="1">
      <c r="B21" s="308">
        <v>17</v>
      </c>
      <c r="C21" s="133" t="s">
        <v>12</v>
      </c>
      <c r="D21" s="109">
        <v>272.91947817610264</v>
      </c>
      <c r="E21" s="109">
        <v>209.93046896073091</v>
      </c>
      <c r="F21" s="109">
        <f t="shared" si="0"/>
        <v>-62.989009215371738</v>
      </c>
      <c r="G21" s="109">
        <v>176.64401426135794</v>
      </c>
      <c r="H21" s="133" t="s">
        <v>43</v>
      </c>
      <c r="I21" s="308">
        <v>17</v>
      </c>
      <c r="J21" s="147"/>
    </row>
    <row r="22" spans="2:10" s="42" customFormat="1" ht="28.5" customHeight="1">
      <c r="B22" s="309">
        <v>18</v>
      </c>
      <c r="C22" s="135" t="s">
        <v>15</v>
      </c>
      <c r="D22" s="127">
        <v>150.43280869573979</v>
      </c>
      <c r="E22" s="127" t="s">
        <v>20</v>
      </c>
      <c r="F22" s="127" t="s">
        <v>20</v>
      </c>
      <c r="G22" s="127" t="s">
        <v>20</v>
      </c>
      <c r="H22" s="135" t="s">
        <v>36</v>
      </c>
      <c r="I22" s="309">
        <v>18</v>
      </c>
      <c r="J22" s="147"/>
    </row>
    <row r="23" spans="2:10" s="42" customFormat="1" ht="28.5" customHeight="1">
      <c r="B23" s="308">
        <v>19</v>
      </c>
      <c r="C23" s="133" t="s">
        <v>18</v>
      </c>
      <c r="D23" s="109" t="s">
        <v>20</v>
      </c>
      <c r="E23" s="109" t="s">
        <v>20</v>
      </c>
      <c r="F23" s="109" t="s">
        <v>20</v>
      </c>
      <c r="G23" s="109" t="s">
        <v>20</v>
      </c>
      <c r="H23" s="133" t="s">
        <v>38</v>
      </c>
      <c r="I23" s="308">
        <v>19</v>
      </c>
      <c r="J23" s="147"/>
    </row>
    <row r="24" spans="2:10" s="42" customFormat="1" ht="28.5" customHeight="1">
      <c r="B24" s="309">
        <v>20</v>
      </c>
      <c r="C24" s="135" t="s">
        <v>17</v>
      </c>
      <c r="D24" s="127" t="s">
        <v>20</v>
      </c>
      <c r="E24" s="127" t="s">
        <v>20</v>
      </c>
      <c r="F24" s="127" t="s">
        <v>20</v>
      </c>
      <c r="G24" s="127" t="s">
        <v>20</v>
      </c>
      <c r="H24" s="135" t="s">
        <v>30</v>
      </c>
      <c r="I24" s="309">
        <v>20</v>
      </c>
      <c r="J24" s="147"/>
    </row>
    <row r="25" spans="2:10" s="42" customFormat="1" ht="28.5" customHeight="1">
      <c r="B25" s="310">
        <v>21</v>
      </c>
      <c r="C25" s="133" t="s">
        <v>16</v>
      </c>
      <c r="D25" s="109" t="s">
        <v>20</v>
      </c>
      <c r="E25" s="109" t="s">
        <v>20</v>
      </c>
      <c r="F25" s="109" t="s">
        <v>20</v>
      </c>
      <c r="G25" s="109" t="s">
        <v>20</v>
      </c>
      <c r="H25" s="133" t="s">
        <v>42</v>
      </c>
      <c r="I25" s="308">
        <v>21</v>
      </c>
      <c r="J25" s="147"/>
    </row>
    <row r="26" spans="2:10" s="42" customFormat="1" ht="28.5" customHeight="1">
      <c r="B26" s="421" t="s">
        <v>191</v>
      </c>
      <c r="C26" s="421"/>
      <c r="D26" s="311">
        <v>60.604833104761838</v>
      </c>
      <c r="E26" s="311">
        <v>56.519575661944607</v>
      </c>
      <c r="F26" s="311">
        <f t="shared" ref="F26" si="1">E26-D26</f>
        <v>-4.0852574428172304</v>
      </c>
      <c r="G26" s="311">
        <v>54.297623776913952</v>
      </c>
      <c r="H26" s="421" t="s">
        <v>45</v>
      </c>
      <c r="I26" s="421"/>
      <c r="J26" s="147"/>
    </row>
    <row r="27" spans="2:10">
      <c r="B27" s="44" t="s">
        <v>244</v>
      </c>
      <c r="I27" s="224" t="s">
        <v>242</v>
      </c>
    </row>
  </sheetData>
  <mergeCells count="11">
    <mergeCell ref="O1:O2"/>
    <mergeCell ref="B2:I2"/>
    <mergeCell ref="B1:I1"/>
    <mergeCell ref="H26:I26"/>
    <mergeCell ref="B3:B4"/>
    <mergeCell ref="C3:C4"/>
    <mergeCell ref="D3:D4"/>
    <mergeCell ref="E3:E4"/>
    <mergeCell ref="H3:H4"/>
    <mergeCell ref="I3:I4"/>
    <mergeCell ref="B26:C2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23E3-CE4F-4380-B7E2-DC980E10597F}">
  <sheetPr>
    <tabColor rgb="FFFFC000"/>
  </sheetPr>
  <dimension ref="A1:U42"/>
  <sheetViews>
    <sheetView showGridLines="0" tabSelected="1" topLeftCell="B1" workbookViewId="0">
      <selection activeCell="F13" sqref="F13:G13"/>
    </sheetView>
  </sheetViews>
  <sheetFormatPr defaultRowHeight="12.75"/>
  <cols>
    <col min="1" max="1" width="3.7109375" hidden="1" customWidth="1"/>
    <col min="2" max="2" width="7.28515625" customWidth="1"/>
    <col min="3" max="3" width="103.28515625" customWidth="1"/>
    <col min="8" max="8" width="24.140625" customWidth="1"/>
    <col min="17" max="18" width="9.140625" customWidth="1"/>
    <col min="19" max="19" width="5" customWidth="1"/>
    <col min="20" max="21" width="9.140625" hidden="1" customWidth="1"/>
    <col min="22" max="22" width="14.7109375" customWidth="1"/>
  </cols>
  <sheetData>
    <row r="1" spans="1:14" ht="13.5" thickBot="1"/>
    <row r="2" spans="1:14" ht="18.75">
      <c r="B2" s="392"/>
      <c r="C2" s="390" t="s">
        <v>324</v>
      </c>
    </row>
    <row r="3" spans="1:14" ht="38.25" thickBot="1">
      <c r="B3" s="392"/>
      <c r="C3" s="391" t="s">
        <v>325</v>
      </c>
    </row>
    <row r="4" spans="1:14" ht="30.75">
      <c r="B4" s="392"/>
      <c r="C4" s="397" t="s">
        <v>326</v>
      </c>
    </row>
    <row r="5" spans="1:14">
      <c r="B5" s="392"/>
      <c r="C5" s="388"/>
    </row>
    <row r="6" spans="1:14">
      <c r="B6" s="392"/>
      <c r="C6" s="388"/>
    </row>
    <row r="7" spans="1:14" ht="22.5">
      <c r="B7" s="392"/>
      <c r="C7" s="389"/>
    </row>
    <row r="8" spans="1:14" ht="22.5">
      <c r="B8" s="392"/>
      <c r="C8" s="389"/>
    </row>
    <row r="9" spans="1:14">
      <c r="B9" s="392"/>
      <c r="C9" s="388"/>
    </row>
    <row r="10" spans="1:14" ht="25.5">
      <c r="B10" s="392"/>
      <c r="C10" s="398" t="s">
        <v>320</v>
      </c>
    </row>
    <row r="11" spans="1:14" ht="25.5">
      <c r="B11" s="392"/>
      <c r="C11" s="398" t="s">
        <v>321</v>
      </c>
    </row>
    <row r="12" spans="1:14" ht="27.75" customHeight="1">
      <c r="B12" s="392"/>
      <c r="C12" s="388"/>
    </row>
    <row r="13" spans="1:14" s="379" customFormat="1" ht="27" customHeight="1">
      <c r="A13" s="377"/>
      <c r="B13" s="396">
        <v>1</v>
      </c>
      <c r="C13" s="384" t="s">
        <v>322</v>
      </c>
      <c r="D13" s="377"/>
      <c r="E13" s="377"/>
      <c r="F13" s="377"/>
      <c r="G13" s="378"/>
      <c r="H13" s="378"/>
      <c r="I13" s="378"/>
      <c r="J13" s="378"/>
      <c r="K13" s="378"/>
      <c r="L13" s="378"/>
      <c r="M13" s="378"/>
      <c r="N13" s="378"/>
    </row>
    <row r="14" spans="1:14" s="379" customFormat="1" ht="27" customHeight="1">
      <c r="A14" s="377"/>
      <c r="B14" s="396">
        <v>2</v>
      </c>
      <c r="C14" s="384" t="s">
        <v>323</v>
      </c>
      <c r="D14" s="377"/>
      <c r="E14" s="377"/>
      <c r="F14" s="377"/>
      <c r="G14" s="378"/>
      <c r="H14" s="378"/>
      <c r="I14" s="378"/>
      <c r="J14" s="378"/>
      <c r="K14" s="378"/>
      <c r="L14" s="378"/>
      <c r="M14" s="378"/>
      <c r="N14" s="378"/>
    </row>
    <row r="15" spans="1:14" s="382" customFormat="1" ht="27" customHeight="1">
      <c r="A15" s="380"/>
      <c r="B15" s="393">
        <v>3</v>
      </c>
      <c r="C15" s="385" t="s">
        <v>291</v>
      </c>
      <c r="D15" s="380"/>
      <c r="E15" s="380"/>
      <c r="F15" s="380"/>
      <c r="G15" s="381"/>
      <c r="H15" s="381"/>
      <c r="I15" s="381"/>
      <c r="J15" s="381"/>
      <c r="K15" s="381"/>
      <c r="L15" s="381"/>
      <c r="M15" s="381"/>
      <c r="N15" s="381"/>
    </row>
    <row r="16" spans="1:14" s="382" customFormat="1" ht="27" customHeight="1">
      <c r="A16" s="380"/>
      <c r="B16" s="393">
        <v>4</v>
      </c>
      <c r="C16" s="385" t="s">
        <v>293</v>
      </c>
      <c r="D16" s="380"/>
      <c r="E16" s="380"/>
      <c r="F16" s="380"/>
      <c r="G16" s="381"/>
      <c r="H16" s="381"/>
      <c r="I16" s="381"/>
      <c r="J16" s="381"/>
      <c r="K16" s="381"/>
      <c r="L16" s="381"/>
      <c r="M16" s="381"/>
      <c r="N16" s="381"/>
    </row>
    <row r="17" spans="1:14" s="382" customFormat="1" ht="27" customHeight="1">
      <c r="A17" s="380"/>
      <c r="B17" s="393">
        <v>5</v>
      </c>
      <c r="C17" s="385" t="s">
        <v>292</v>
      </c>
      <c r="D17" s="380"/>
      <c r="E17" s="380"/>
      <c r="F17" s="380"/>
      <c r="G17" s="381"/>
      <c r="H17" s="381"/>
      <c r="I17" s="381"/>
      <c r="J17" s="381"/>
      <c r="K17" s="381"/>
      <c r="L17" s="381"/>
      <c r="M17" s="381"/>
      <c r="N17" s="381"/>
    </row>
    <row r="18" spans="1:14" s="382" customFormat="1" ht="27" customHeight="1">
      <c r="A18" s="380"/>
      <c r="B18" s="393">
        <v>6</v>
      </c>
      <c r="C18" s="385" t="s">
        <v>294</v>
      </c>
      <c r="D18" s="380"/>
      <c r="E18" s="380"/>
      <c r="F18" s="380"/>
      <c r="G18" s="381"/>
      <c r="H18" s="381"/>
      <c r="I18" s="381"/>
      <c r="J18" s="381"/>
      <c r="K18" s="381"/>
      <c r="L18" s="381"/>
      <c r="M18" s="381"/>
      <c r="N18" s="381"/>
    </row>
    <row r="19" spans="1:14" s="382" customFormat="1" ht="27" customHeight="1">
      <c r="A19" s="380"/>
      <c r="B19" s="393">
        <v>7</v>
      </c>
      <c r="C19" s="385" t="s">
        <v>295</v>
      </c>
      <c r="D19" s="380"/>
      <c r="E19" s="380"/>
      <c r="F19" s="380"/>
      <c r="G19" s="381"/>
      <c r="H19" s="381"/>
      <c r="I19" s="381"/>
      <c r="J19" s="381"/>
      <c r="K19" s="381"/>
      <c r="L19" s="381"/>
      <c r="M19" s="381"/>
      <c r="N19" s="381"/>
    </row>
    <row r="20" spans="1:14" s="382" customFormat="1" ht="27" customHeight="1">
      <c r="A20" s="380"/>
      <c r="B20" s="393">
        <v>8</v>
      </c>
      <c r="C20" s="385" t="s">
        <v>296</v>
      </c>
      <c r="D20" s="380"/>
      <c r="E20" s="380"/>
      <c r="F20" s="380"/>
      <c r="G20" s="381"/>
      <c r="H20" s="381"/>
      <c r="I20" s="381"/>
      <c r="J20" s="381"/>
      <c r="K20" s="381"/>
      <c r="L20" s="381"/>
      <c r="M20" s="381"/>
      <c r="N20" s="381"/>
    </row>
    <row r="21" spans="1:14" s="382" customFormat="1" ht="27" customHeight="1">
      <c r="A21" s="380"/>
      <c r="B21" s="393">
        <v>9</v>
      </c>
      <c r="C21" s="385" t="s">
        <v>297</v>
      </c>
      <c r="D21" s="380"/>
      <c r="E21" s="380"/>
      <c r="F21" s="380"/>
      <c r="G21" s="381"/>
      <c r="H21" s="381"/>
      <c r="I21" s="381"/>
      <c r="J21" s="381"/>
      <c r="K21" s="381"/>
      <c r="L21" s="381"/>
      <c r="M21" s="381"/>
      <c r="N21" s="381"/>
    </row>
    <row r="22" spans="1:14" s="382" customFormat="1" ht="27" customHeight="1">
      <c r="A22" s="380"/>
      <c r="B22" s="393">
        <v>10</v>
      </c>
      <c r="C22" s="385" t="s">
        <v>298</v>
      </c>
      <c r="D22" s="380"/>
      <c r="E22" s="380"/>
      <c r="F22" s="380"/>
      <c r="G22" s="381"/>
      <c r="H22" s="381"/>
      <c r="I22" s="381"/>
      <c r="J22" s="381"/>
      <c r="K22" s="381"/>
      <c r="L22" s="381"/>
      <c r="M22" s="381"/>
      <c r="N22" s="381"/>
    </row>
    <row r="23" spans="1:14" s="382" customFormat="1" ht="27" customHeight="1">
      <c r="A23" s="380"/>
      <c r="B23" s="393">
        <v>11</v>
      </c>
      <c r="C23" s="385" t="s">
        <v>299</v>
      </c>
      <c r="D23" s="380"/>
      <c r="E23" s="380"/>
      <c r="F23" s="380"/>
      <c r="G23" s="381"/>
      <c r="H23" s="381"/>
      <c r="I23" s="381"/>
      <c r="J23" s="381"/>
      <c r="K23" s="381"/>
      <c r="L23" s="381"/>
      <c r="M23" s="381"/>
      <c r="N23" s="381"/>
    </row>
    <row r="24" spans="1:14" s="382" customFormat="1" ht="27" customHeight="1">
      <c r="A24" s="380"/>
      <c r="B24" s="393">
        <v>12</v>
      </c>
      <c r="C24" s="385" t="s">
        <v>300</v>
      </c>
      <c r="D24" s="380"/>
      <c r="E24" s="380"/>
      <c r="F24" s="380"/>
      <c r="G24" s="381"/>
      <c r="H24" s="381"/>
      <c r="I24" s="381"/>
      <c r="J24" s="381"/>
      <c r="K24" s="381"/>
      <c r="L24" s="381"/>
      <c r="M24" s="381"/>
      <c r="N24" s="381"/>
    </row>
    <row r="25" spans="1:14" s="382" customFormat="1" ht="27" customHeight="1">
      <c r="A25" s="380"/>
      <c r="B25" s="393">
        <v>13</v>
      </c>
      <c r="C25" s="385" t="s">
        <v>301</v>
      </c>
      <c r="D25" s="380"/>
      <c r="E25" s="380"/>
      <c r="F25" s="380"/>
      <c r="G25" s="381"/>
      <c r="H25" s="381"/>
      <c r="I25" s="381"/>
      <c r="J25" s="381"/>
      <c r="K25" s="381"/>
      <c r="L25" s="381"/>
      <c r="M25" s="381"/>
      <c r="N25" s="381"/>
    </row>
    <row r="26" spans="1:14" s="382" customFormat="1" ht="27" customHeight="1">
      <c r="A26" s="380"/>
      <c r="B26" s="393">
        <v>14</v>
      </c>
      <c r="C26" s="385" t="s">
        <v>302</v>
      </c>
      <c r="D26" s="380"/>
      <c r="E26" s="380"/>
      <c r="F26" s="380"/>
      <c r="G26" s="381"/>
      <c r="H26" s="381"/>
      <c r="I26" s="381"/>
      <c r="J26" s="381"/>
      <c r="K26" s="381"/>
      <c r="L26" s="381"/>
      <c r="M26" s="381"/>
      <c r="N26" s="381"/>
    </row>
    <row r="27" spans="1:14" s="382" customFormat="1" ht="27" customHeight="1">
      <c r="A27" s="380"/>
      <c r="B27" s="393">
        <v>15</v>
      </c>
      <c r="C27" s="385" t="s">
        <v>303</v>
      </c>
      <c r="D27" s="380"/>
      <c r="E27" s="380"/>
      <c r="F27" s="380"/>
      <c r="G27" s="381"/>
      <c r="H27" s="381"/>
      <c r="I27" s="381"/>
      <c r="J27" s="381"/>
      <c r="K27" s="381"/>
      <c r="L27" s="381"/>
      <c r="M27" s="381"/>
      <c r="N27" s="381"/>
    </row>
    <row r="28" spans="1:14" s="382" customFormat="1" ht="27" customHeight="1">
      <c r="A28" s="380"/>
      <c r="B28" s="393">
        <v>16</v>
      </c>
      <c r="C28" s="385" t="s">
        <v>304</v>
      </c>
      <c r="D28" s="380"/>
      <c r="E28" s="380"/>
      <c r="F28" s="380"/>
      <c r="G28" s="381"/>
      <c r="H28" s="381"/>
      <c r="I28" s="381"/>
      <c r="J28" s="381"/>
      <c r="K28" s="381"/>
      <c r="L28" s="381"/>
      <c r="M28" s="381"/>
      <c r="N28" s="381"/>
    </row>
    <row r="29" spans="1:14" s="382" customFormat="1" ht="27" customHeight="1">
      <c r="A29" s="380"/>
      <c r="B29" s="393">
        <v>17</v>
      </c>
      <c r="C29" s="385" t="s">
        <v>305</v>
      </c>
      <c r="D29" s="380"/>
      <c r="E29" s="380"/>
      <c r="F29" s="380"/>
      <c r="G29" s="381"/>
      <c r="H29" s="381"/>
      <c r="I29" s="381"/>
      <c r="J29" s="381"/>
      <c r="K29" s="381"/>
      <c r="L29" s="381"/>
      <c r="M29" s="381"/>
      <c r="N29" s="381"/>
    </row>
    <row r="30" spans="1:14" s="382" customFormat="1" ht="27" customHeight="1">
      <c r="A30" s="380"/>
      <c r="B30" s="393">
        <v>18</v>
      </c>
      <c r="C30" s="385" t="s">
        <v>306</v>
      </c>
      <c r="D30" s="380"/>
      <c r="E30" s="380"/>
      <c r="F30" s="380"/>
      <c r="G30" s="381"/>
      <c r="H30" s="381"/>
      <c r="I30" s="381"/>
      <c r="J30" s="381"/>
      <c r="K30" s="381"/>
      <c r="L30" s="381"/>
      <c r="M30" s="381"/>
      <c r="N30" s="381"/>
    </row>
    <row r="31" spans="1:14" s="382" customFormat="1" ht="27" customHeight="1">
      <c r="A31" s="380"/>
      <c r="B31" s="393">
        <v>19</v>
      </c>
      <c r="C31" s="385" t="s">
        <v>307</v>
      </c>
      <c r="D31" s="380"/>
      <c r="E31" s="380"/>
      <c r="F31" s="380"/>
      <c r="G31" s="381"/>
      <c r="H31" s="381"/>
      <c r="I31" s="381"/>
      <c r="J31" s="381"/>
      <c r="K31" s="381"/>
      <c r="L31" s="381"/>
      <c r="M31" s="381"/>
      <c r="N31" s="381"/>
    </row>
    <row r="32" spans="1:14" s="382" customFormat="1" ht="27" customHeight="1">
      <c r="A32" s="380"/>
      <c r="B32" s="393">
        <v>20</v>
      </c>
      <c r="C32" s="386" t="s">
        <v>308</v>
      </c>
      <c r="D32" s="380"/>
      <c r="E32" s="380"/>
      <c r="F32" s="380"/>
      <c r="G32" s="381"/>
      <c r="H32" s="381"/>
      <c r="I32" s="381"/>
      <c r="J32" s="381"/>
      <c r="K32" s="381"/>
      <c r="L32" s="381"/>
      <c r="M32" s="381"/>
      <c r="N32" s="381"/>
    </row>
    <row r="33" spans="1:14" s="382" customFormat="1" ht="27" customHeight="1">
      <c r="A33" s="380"/>
      <c r="B33" s="393">
        <v>21</v>
      </c>
      <c r="C33" s="385" t="s">
        <v>309</v>
      </c>
      <c r="D33" s="380"/>
      <c r="E33" s="380"/>
      <c r="F33" s="380"/>
      <c r="G33" s="381"/>
      <c r="H33" s="381"/>
      <c r="I33" s="381"/>
      <c r="J33" s="381"/>
      <c r="K33" s="381"/>
      <c r="L33" s="381"/>
      <c r="M33" s="381"/>
      <c r="N33" s="381"/>
    </row>
    <row r="34" spans="1:14" s="382" customFormat="1" ht="27" customHeight="1">
      <c r="A34" s="380"/>
      <c r="B34" s="393">
        <v>22</v>
      </c>
      <c r="C34" s="385" t="s">
        <v>310</v>
      </c>
      <c r="D34" s="380"/>
      <c r="E34" s="380"/>
      <c r="F34" s="380"/>
      <c r="G34" s="381"/>
      <c r="H34" s="381"/>
      <c r="I34" s="381"/>
      <c r="J34" s="381"/>
      <c r="K34" s="381"/>
      <c r="L34" s="381"/>
      <c r="M34" s="381"/>
      <c r="N34" s="381"/>
    </row>
    <row r="35" spans="1:14" s="382" customFormat="1" ht="27" customHeight="1">
      <c r="A35" s="380"/>
      <c r="B35" s="393">
        <v>23</v>
      </c>
      <c r="C35" s="385" t="s">
        <v>311</v>
      </c>
      <c r="D35" s="380"/>
      <c r="E35" s="380"/>
      <c r="F35" s="380"/>
      <c r="G35" s="381"/>
      <c r="H35" s="381"/>
      <c r="I35" s="381"/>
      <c r="J35" s="381"/>
      <c r="K35" s="381"/>
      <c r="L35" s="381"/>
      <c r="M35" s="381"/>
      <c r="N35" s="381"/>
    </row>
    <row r="36" spans="1:14" s="382" customFormat="1" ht="27" customHeight="1">
      <c r="A36" s="380"/>
      <c r="B36" s="393">
        <v>24</v>
      </c>
      <c r="C36" s="385" t="s">
        <v>312</v>
      </c>
      <c r="D36" s="380"/>
      <c r="E36" s="380"/>
      <c r="F36" s="380"/>
      <c r="G36" s="381"/>
      <c r="H36" s="381"/>
      <c r="I36" s="381"/>
      <c r="J36" s="381"/>
      <c r="K36" s="381"/>
      <c r="L36" s="381"/>
      <c r="M36" s="381"/>
      <c r="N36" s="381"/>
    </row>
    <row r="37" spans="1:14" s="382" customFormat="1" ht="27" customHeight="1">
      <c r="A37" s="380"/>
      <c r="B37" s="393">
        <v>25</v>
      </c>
      <c r="C37" s="385" t="s">
        <v>313</v>
      </c>
      <c r="D37" s="380"/>
      <c r="E37" s="380"/>
      <c r="F37" s="380"/>
      <c r="G37" s="381"/>
      <c r="H37" s="381"/>
      <c r="I37" s="381"/>
      <c r="J37" s="381"/>
      <c r="K37" s="381"/>
      <c r="L37" s="381"/>
      <c r="M37" s="381"/>
      <c r="N37" s="381"/>
    </row>
    <row r="38" spans="1:14" s="382" customFormat="1" ht="27" customHeight="1">
      <c r="A38" s="380"/>
      <c r="B38" s="393">
        <v>26</v>
      </c>
      <c r="C38" s="385" t="s">
        <v>314</v>
      </c>
      <c r="D38" s="380"/>
      <c r="E38" s="380"/>
      <c r="F38" s="380"/>
      <c r="G38" s="381"/>
      <c r="H38" s="381"/>
      <c r="I38" s="381"/>
      <c r="J38" s="381"/>
      <c r="K38" s="381"/>
      <c r="L38" s="381"/>
      <c r="M38" s="381"/>
      <c r="N38" s="381"/>
    </row>
    <row r="39" spans="1:14" s="382" customFormat="1" ht="27" customHeight="1">
      <c r="A39" s="380"/>
      <c r="B39" s="393">
        <v>27</v>
      </c>
      <c r="C39" s="385" t="s">
        <v>315</v>
      </c>
      <c r="D39" s="380"/>
      <c r="E39" s="380"/>
      <c r="F39" s="380"/>
      <c r="G39" s="381"/>
      <c r="H39" s="381"/>
      <c r="I39" s="381"/>
      <c r="J39" s="381"/>
      <c r="K39" s="381"/>
      <c r="L39" s="381"/>
      <c r="M39" s="381"/>
      <c r="N39" s="381"/>
    </row>
    <row r="40" spans="1:14" s="382" customFormat="1" ht="27" customHeight="1">
      <c r="A40" s="380"/>
      <c r="B40" s="393">
        <v>28</v>
      </c>
      <c r="C40" s="385" t="s">
        <v>316</v>
      </c>
      <c r="D40" s="380"/>
      <c r="E40" s="380"/>
      <c r="F40" s="380"/>
      <c r="G40" s="381"/>
      <c r="H40" s="381"/>
      <c r="I40" s="381"/>
      <c r="J40" s="381"/>
      <c r="K40" s="381"/>
      <c r="L40" s="381"/>
      <c r="M40" s="381"/>
      <c r="N40" s="381"/>
    </row>
    <row r="41" spans="1:14" s="382" customFormat="1" ht="33" customHeight="1">
      <c r="A41" s="380"/>
      <c r="B41" s="393">
        <v>29</v>
      </c>
      <c r="C41" s="387" t="s">
        <v>317</v>
      </c>
      <c r="D41" s="380"/>
      <c r="E41" s="380"/>
      <c r="F41" s="380"/>
      <c r="G41" s="381"/>
      <c r="H41" s="381"/>
      <c r="I41" s="381"/>
      <c r="J41" s="381"/>
      <c r="K41" s="381"/>
      <c r="L41" s="381"/>
      <c r="M41" s="381"/>
      <c r="N41" s="381"/>
    </row>
    <row r="42" spans="1:14" ht="13.5" thickBot="1">
      <c r="B42" s="394"/>
      <c r="C42" s="395"/>
    </row>
  </sheetData>
  <hyperlinks>
    <hyperlink ref="C13" location="'Most Important Performance-Worl'!A1" display="'Most Important Performance-Worl'!A1" xr:uid="{3B3A65AE-0EFE-410E-BB35-EA3E89197816}"/>
    <hyperlink ref="C14" location="'Most Important Performance-Arab'!A1" display="'Most Important Performance-Arab'!A1" xr:uid="{C5479BFB-054C-43CA-B6C3-2BC15F80051B}"/>
    <hyperlink ref="C15" location="'Arab-Real GDP Growth'!A1" display="'Arab-Real GDP Growth'!A1" xr:uid="{B7C838E9-B002-45FB-8353-F9C6F5CDBBB2}"/>
    <hyperlink ref="C16" location="'Arab-Nominal GDP'!A1" display="'Arab-Nominal GDP'!A1" xr:uid="{E165946B-6734-4BDD-9DD6-D0EEFAF923B4}"/>
    <hyperlink ref="C17" location="'Arab-GDP PPP USD bn'!A1" display="'Arab-GDP PPP USD bn'!A1" xr:uid="{EF464A64-1CC5-45BE-9697-389B72972055}"/>
    <hyperlink ref="C18" location="'Arab-GDP per Capita dollars'!A1" display="'Arab-GDP per Capita dollars'!A1" xr:uid="{0DA8E180-A448-4A7E-B95A-D542FA3017BA}"/>
    <hyperlink ref="C19" location="'Arab-GDP per capita, ppp '!A1" display="'Arab-GDP per capita, ppp '!A1" xr:uid="{A012EA31-5071-4DA8-83A4-2AE36AEE5C1D}"/>
    <hyperlink ref="C20" location="'Arab-OIL'!A1" display="'Arab-OIL'!A1" xr:uid="{1EE14BD8-7E9B-4789-B528-D65AE4580148}"/>
    <hyperlink ref="C21" location="'Arab-GAS'!A1" display="'Arab-GAS'!A1" xr:uid="{1EDD89AA-7587-4FD4-8F99-42C0BCE85AFA}"/>
    <hyperlink ref="C22" location="'Arab-Population'!A1" display="'Arab-Population'!A1" xr:uid="{74FF62DB-27EB-47EB-B078-F3690DF4D692}"/>
    <hyperlink ref="C23" location="'Arab-Unemployment rate'!A1" display="'Arab-Unemployment rate'!A1" xr:uid="{4B21140B-E842-4DF1-8848-D0D1C9F0A8C3}"/>
    <hyperlink ref="C24" location="'Arab-Consumer Price Inflation '!A1" display="'Arab-Consumer Price Inflation '!A1" xr:uid="{45DF7469-1B62-469D-A887-2267C0F4BD49}"/>
    <hyperlink ref="C25" location="'Arab-Exchange Rate'!A1" display="'Arab-Exchange Rate'!A1" xr:uid="{7F304CE1-07EB-4A52-B6E9-F02E8CB55841}"/>
    <hyperlink ref="C26" location="'Arab-GG Fiscal Balance'!A1" display="'Arab-GG Fiscal Balance'!A1" xr:uid="{488022EA-EAA0-431A-986B-E83871412CC7}"/>
    <hyperlink ref="C27" location="'Arab-GG Fiscal Balance%GDP'!A1" display="'Arab-GG Fiscal Balance%GDP'!A1" xr:uid="{7005FABC-E580-4A35-BA21-1A7AF7EAD796}"/>
    <hyperlink ref="C28" location="'Arab-Total gov gross debt % GDP'!A1" display="'Arab-Total gov gross debt % GDP'!A1" xr:uid="{F5AE719B-5C1F-49A2-9EDB-09D331B1D80F}"/>
    <hyperlink ref="C29" location="'Arab-Total gov gross debt  $bn'!A1" display="'Arab-Total gov gross debt  $bn'!A1" xr:uid="{1C3261E7-5861-4303-8B3E-44C7DBD5BFBD}"/>
    <hyperlink ref="C30" location="'Arab-Total gov gross debt % GDP'!A1" display="'Arab-Total gov gross debt % GDP'!A1" xr:uid="{3D01D85D-D6EB-4617-8675-6304C5C4A754}"/>
    <hyperlink ref="C31" location="'Arab-Total investment '!A1" display="'Arab-Total investment '!A1" xr:uid="{F0440146-DCC8-487A-AD49-F04D19180230}"/>
    <hyperlink ref="C32" location="'ArabTrade of Goods and Services'!A1" display="'ArabTrade of Goods and Services'!A1" xr:uid="{45303675-8C55-4F1A-9534-93996B74D0EE}"/>
    <hyperlink ref="C33" location="'Arab-Exports of G&amp;S'!A1" display="'Arab-Exports of G&amp;S'!A1" xr:uid="{570F44BD-F5B4-4F86-A1EC-F89D0169B06C}"/>
    <hyperlink ref="C34" location="'Arab-Imports of G&amp;S'!A1" display="'Arab-Imports of G&amp;S'!A1" xr:uid="{3006AD2E-DAD4-4E4F-AF13-3A133479FF65}"/>
    <hyperlink ref="C35" location="'Arab-Balance of Trade'!A1" display="'Arab-Balance of Trade'!A1" xr:uid="{2755BBA5-0061-469F-8602-5CC9D2C178B4}"/>
    <hyperlink ref="C36" location="'Arab-Current Account Balance $'!A1" display="'Arab-Current Account Balance $'!A1" xr:uid="{F94641F2-7C34-4A34-9503-D0D707DFAB94}"/>
    <hyperlink ref="C37" location="'Arab-Current Account Balance %'!A1" display="'Arab-Current Account Balance %'!A1" xr:uid="{4642CF42-1001-4E37-94D6-97AAAE3D2303}"/>
    <hyperlink ref="C38" location="'Arab-Gross External Debt '!A1" display="'Arab-Gross External Debt '!A1" xr:uid="{39A07731-874F-4FF0-8B1E-7792E2EBCC31}"/>
    <hyperlink ref="C39" location="'Arab-Gross External Debt % GDP '!A1" display="'Arab-Gross External Debt % GDP '!A1" xr:uid="{60DB171C-36F5-41BC-935B-FA87F464CAFC}"/>
    <hyperlink ref="C40" location="'Arab-Gross Official Reserves $'!A1" display="'Arab-Gross Official Reserves $'!A1" xr:uid="{32931C6F-D840-4A5F-BE85-59835C29FD6D}"/>
    <hyperlink ref="C41" location="'Arab-GOR months of imports'!A1" display="'Arab-GOR months of imports'!A1" xr:uid="{BF2DD3BD-E192-4449-8DA8-CBFC07DDE126}"/>
  </hyperlinks>
  <printOptions horizontalCentered="1" verticalCentered="1"/>
  <pageMargins left="0" right="0" top="0" bottom="0" header="0" footer="0"/>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6CEB-6D62-4BB5-8031-1D862939525C}">
  <sheetPr>
    <tabColor rgb="FFFFFF00"/>
  </sheetPr>
  <dimension ref="B1:Q28"/>
  <sheetViews>
    <sheetView workbookViewId="0">
      <selection activeCell="S7" sqref="S7"/>
    </sheetView>
  </sheetViews>
  <sheetFormatPr defaultRowHeight="15"/>
  <cols>
    <col min="1" max="1" width="2.7109375" style="205" customWidth="1"/>
    <col min="2" max="2" width="6.42578125" style="205" customWidth="1"/>
    <col min="3" max="3" width="12.28515625" style="205" customWidth="1"/>
    <col min="4" max="8" width="10.85546875" style="205" customWidth="1"/>
    <col min="9" max="9" width="11.140625" style="205" customWidth="1"/>
    <col min="10" max="10" width="9.28515625" style="205" customWidth="1"/>
    <col min="11" max="11" width="5.42578125" style="205" customWidth="1"/>
    <col min="12" max="16" width="9.140625" style="205"/>
    <col min="17" max="17" width="18.140625" style="205" bestFit="1" customWidth="1"/>
    <col min="18" max="16384" width="9.140625" style="205"/>
  </cols>
  <sheetData>
    <row r="1" spans="2:17" s="204" customFormat="1" ht="26.25" customHeight="1">
      <c r="B1" s="476" t="s">
        <v>187</v>
      </c>
      <c r="C1" s="476"/>
      <c r="D1" s="476"/>
      <c r="E1" s="476"/>
      <c r="F1" s="476"/>
      <c r="G1" s="476"/>
      <c r="H1" s="476"/>
      <c r="I1" s="476"/>
      <c r="J1" s="476"/>
      <c r="K1" s="476"/>
      <c r="P1" s="403"/>
      <c r="Q1" s="383" t="s">
        <v>318</v>
      </c>
    </row>
    <row r="2" spans="2:17" s="204" customFormat="1" ht="27.75" customHeight="1">
      <c r="B2" s="477" t="s">
        <v>188</v>
      </c>
      <c r="C2" s="477"/>
      <c r="D2" s="477"/>
      <c r="E2" s="477"/>
      <c r="F2" s="477"/>
      <c r="G2" s="477"/>
      <c r="H2" s="477"/>
      <c r="I2" s="477"/>
      <c r="J2" s="477"/>
      <c r="K2" s="477"/>
      <c r="P2" s="403"/>
      <c r="Q2" s="383" t="s">
        <v>319</v>
      </c>
    </row>
    <row r="3" spans="2:17" ht="27" customHeight="1">
      <c r="B3" s="419" t="s">
        <v>53</v>
      </c>
      <c r="C3" s="441" t="s">
        <v>24</v>
      </c>
      <c r="D3" s="441">
        <v>2020</v>
      </c>
      <c r="E3" s="441">
        <v>2021</v>
      </c>
      <c r="F3" s="441"/>
      <c r="G3" s="419" t="s">
        <v>194</v>
      </c>
      <c r="H3" s="419"/>
      <c r="I3" s="81" t="s">
        <v>51</v>
      </c>
      <c r="J3" s="441" t="s">
        <v>23</v>
      </c>
      <c r="K3" s="419" t="s">
        <v>52</v>
      </c>
    </row>
    <row r="4" spans="2:17" ht="27" customHeight="1">
      <c r="B4" s="419"/>
      <c r="C4" s="441"/>
      <c r="D4" s="441"/>
      <c r="E4" s="258" t="s">
        <v>69</v>
      </c>
      <c r="F4" s="258" t="s">
        <v>87</v>
      </c>
      <c r="G4" s="258" t="s">
        <v>69</v>
      </c>
      <c r="H4" s="252" t="s">
        <v>55</v>
      </c>
      <c r="I4" s="255">
        <v>2022</v>
      </c>
      <c r="J4" s="441"/>
      <c r="K4" s="419"/>
    </row>
    <row r="5" spans="2:17" s="204" customFormat="1" ht="27" customHeight="1">
      <c r="B5" s="308">
        <v>1</v>
      </c>
      <c r="C5" s="133" t="s">
        <v>6</v>
      </c>
      <c r="D5" s="109">
        <v>184.78210854933332</v>
      </c>
      <c r="E5" s="109">
        <v>209.39995349117365</v>
      </c>
      <c r="F5" s="109">
        <f>E5/$E$26*100</f>
        <v>34.86849996977007</v>
      </c>
      <c r="G5" s="109">
        <f>E5-D5</f>
        <v>24.617844941840332</v>
      </c>
      <c r="H5" s="109">
        <f>G5/D5*100</f>
        <v>13.322634499144614</v>
      </c>
      <c r="I5" s="109">
        <v>212.83381344780884</v>
      </c>
      <c r="J5" s="109" t="s">
        <v>32</v>
      </c>
      <c r="K5" s="25">
        <v>1</v>
      </c>
      <c r="L5" s="212"/>
    </row>
    <row r="6" spans="2:17" s="204" customFormat="1" ht="27" customHeight="1">
      <c r="B6" s="309">
        <v>2</v>
      </c>
      <c r="C6" s="135" t="s">
        <v>58</v>
      </c>
      <c r="D6" s="127">
        <v>79.633006780122543</v>
      </c>
      <c r="E6" s="127">
        <v>104.28672524102635</v>
      </c>
      <c r="F6" s="127">
        <f t="shared" ref="F6:F26" si="0">E6/$E$26*100</f>
        <v>17.365436884241809</v>
      </c>
      <c r="G6" s="127">
        <f t="shared" ref="G6:G26" si="1">E6-D6</f>
        <v>24.653718460903804</v>
      </c>
      <c r="H6" s="127">
        <f t="shared" ref="H6:H26" si="2">G6/D6*100</f>
        <v>30.959170647638661</v>
      </c>
      <c r="I6" s="127">
        <v>105.51891460378349</v>
      </c>
      <c r="J6" s="127" t="s">
        <v>33</v>
      </c>
      <c r="K6" s="28">
        <v>2</v>
      </c>
      <c r="L6" s="212"/>
    </row>
    <row r="7" spans="2:17" s="204" customFormat="1" ht="27" customHeight="1">
      <c r="B7" s="308">
        <v>3</v>
      </c>
      <c r="C7" s="133" t="s">
        <v>0</v>
      </c>
      <c r="D7" s="109">
        <v>62.872962980984511</v>
      </c>
      <c r="E7" s="109">
        <v>67.873891057232413</v>
      </c>
      <c r="F7" s="109">
        <f t="shared" si="0"/>
        <v>11.302107420845449</v>
      </c>
      <c r="G7" s="109">
        <f t="shared" si="1"/>
        <v>5.0009280762479023</v>
      </c>
      <c r="H7" s="109">
        <f t="shared" si="2"/>
        <v>7.9540200415883024</v>
      </c>
      <c r="I7" s="109">
        <v>67.838144450338035</v>
      </c>
      <c r="J7" s="109" t="s">
        <v>25</v>
      </c>
      <c r="K7" s="25">
        <v>3</v>
      </c>
      <c r="L7" s="212"/>
    </row>
    <row r="8" spans="2:17" s="204" customFormat="1" ht="27" customHeight="1">
      <c r="B8" s="309">
        <v>4</v>
      </c>
      <c r="C8" s="135" t="s">
        <v>8</v>
      </c>
      <c r="D8" s="127">
        <v>50.037057665405825</v>
      </c>
      <c r="E8" s="127">
        <v>63.35692358763913</v>
      </c>
      <c r="F8" s="127">
        <f t="shared" si="0"/>
        <v>10.549958829353022</v>
      </c>
      <c r="G8" s="127">
        <f t="shared" si="1"/>
        <v>13.319865922233305</v>
      </c>
      <c r="H8" s="127">
        <f t="shared" si="2"/>
        <v>26.620002341669014</v>
      </c>
      <c r="I8" s="127">
        <v>71.862849282791672</v>
      </c>
      <c r="J8" s="127" t="s">
        <v>34</v>
      </c>
      <c r="K8" s="28">
        <v>4</v>
      </c>
      <c r="L8" s="212"/>
    </row>
    <row r="9" spans="2:17" s="204" customFormat="1" ht="27" customHeight="1">
      <c r="B9" s="308">
        <v>5</v>
      </c>
      <c r="C9" s="130" t="s">
        <v>3</v>
      </c>
      <c r="D9" s="109">
        <v>31.337525763365601</v>
      </c>
      <c r="E9" s="109">
        <v>37.552940284828537</v>
      </c>
      <c r="F9" s="109">
        <f t="shared" si="0"/>
        <v>6.253175682971265</v>
      </c>
      <c r="G9" s="109">
        <f t="shared" si="1"/>
        <v>6.2154145214629359</v>
      </c>
      <c r="H9" s="109">
        <f t="shared" si="2"/>
        <v>19.833775545639664</v>
      </c>
      <c r="I9" s="109">
        <v>40.677685691359223</v>
      </c>
      <c r="J9" s="109" t="s">
        <v>28</v>
      </c>
      <c r="K9" s="25">
        <v>5</v>
      </c>
      <c r="L9" s="212"/>
    </row>
    <row r="10" spans="2:17" s="204" customFormat="1" ht="27" customHeight="1">
      <c r="B10" s="309">
        <v>6</v>
      </c>
      <c r="C10" s="135" t="s">
        <v>11</v>
      </c>
      <c r="D10" s="127">
        <v>32.603034569075497</v>
      </c>
      <c r="E10" s="127">
        <v>35.417092184908213</v>
      </c>
      <c r="F10" s="127">
        <f t="shared" si="0"/>
        <v>5.8975222161683503</v>
      </c>
      <c r="G10" s="127">
        <f t="shared" si="1"/>
        <v>2.8140576158327164</v>
      </c>
      <c r="H10" s="127">
        <f t="shared" si="2"/>
        <v>8.6312751344376242</v>
      </c>
      <c r="I10" s="127">
        <v>37.389886477494123</v>
      </c>
      <c r="J10" s="127" t="s">
        <v>37</v>
      </c>
      <c r="K10" s="28">
        <v>6</v>
      </c>
      <c r="L10" s="212"/>
    </row>
    <row r="11" spans="2:17" s="204" customFormat="1" ht="27" customHeight="1">
      <c r="B11" s="308">
        <v>7</v>
      </c>
      <c r="C11" s="133" t="s">
        <v>17</v>
      </c>
      <c r="D11" s="109">
        <v>79.251340026842513</v>
      </c>
      <c r="E11" s="109">
        <v>28.759913042758331</v>
      </c>
      <c r="F11" s="109">
        <f t="shared" si="0"/>
        <v>4.7889935520175655</v>
      </c>
      <c r="G11" s="109">
        <f t="shared" si="1"/>
        <v>-50.491426984084185</v>
      </c>
      <c r="H11" s="109">
        <f t="shared" si="2"/>
        <v>-63.710502518926091</v>
      </c>
      <c r="I11" s="109">
        <v>29.770822401446885</v>
      </c>
      <c r="J11" s="109" t="s">
        <v>30</v>
      </c>
      <c r="K11" s="25">
        <v>7</v>
      </c>
      <c r="L11" s="212"/>
    </row>
    <row r="12" spans="2:17" s="204" customFormat="1" ht="27" customHeight="1">
      <c r="B12" s="309">
        <v>8</v>
      </c>
      <c r="C12" s="135" t="s">
        <v>4</v>
      </c>
      <c r="D12" s="127">
        <v>12.039844795359963</v>
      </c>
      <c r="E12" s="127">
        <v>16.52519669524591</v>
      </c>
      <c r="F12" s="127">
        <f t="shared" si="0"/>
        <v>2.7517141759676371</v>
      </c>
      <c r="G12" s="127">
        <f t="shared" si="1"/>
        <v>4.4853518998859467</v>
      </c>
      <c r="H12" s="127">
        <f t="shared" si="2"/>
        <v>37.254233556354123</v>
      </c>
      <c r="I12" s="127">
        <v>18.17239819166987</v>
      </c>
      <c r="J12" s="127" t="s">
        <v>29</v>
      </c>
      <c r="K12" s="28">
        <v>8</v>
      </c>
      <c r="L12" s="212"/>
    </row>
    <row r="13" spans="2:17" s="204" customFormat="1" ht="27" customHeight="1">
      <c r="B13" s="308">
        <v>9</v>
      </c>
      <c r="C13" s="133" t="s">
        <v>1</v>
      </c>
      <c r="D13" s="109">
        <v>11.798213581914897</v>
      </c>
      <c r="E13" s="109">
        <v>13.376661366863056</v>
      </c>
      <c r="F13" s="109">
        <f t="shared" si="0"/>
        <v>2.2274318054504678</v>
      </c>
      <c r="G13" s="109">
        <f t="shared" si="1"/>
        <v>1.5784477849481586</v>
      </c>
      <c r="H13" s="109">
        <f t="shared" si="2"/>
        <v>13.378701563495261</v>
      </c>
      <c r="I13" s="109">
        <v>13.926145987122439</v>
      </c>
      <c r="J13" s="109" t="s">
        <v>26</v>
      </c>
      <c r="K13" s="25">
        <v>9</v>
      </c>
      <c r="L13" s="212"/>
    </row>
    <row r="14" spans="2:17" s="204" customFormat="1" ht="27" customHeight="1">
      <c r="B14" s="309">
        <v>10</v>
      </c>
      <c r="C14" s="135" t="s">
        <v>9</v>
      </c>
      <c r="D14" s="127">
        <v>8.1746708286047518</v>
      </c>
      <c r="E14" s="127">
        <v>8.3972446908204201</v>
      </c>
      <c r="F14" s="127">
        <f t="shared" si="0"/>
        <v>1.3982778953213348</v>
      </c>
      <c r="G14" s="127">
        <f t="shared" si="1"/>
        <v>0.22257386221566833</v>
      </c>
      <c r="H14" s="127">
        <f t="shared" si="2"/>
        <v>2.7227256837894855</v>
      </c>
      <c r="I14" s="127">
        <v>8.8738740406787571</v>
      </c>
      <c r="J14" s="127" t="s">
        <v>35</v>
      </c>
      <c r="K14" s="28">
        <v>10</v>
      </c>
      <c r="L14" s="212"/>
    </row>
    <row r="15" spans="2:17" s="204" customFormat="1" ht="27" customHeight="1">
      <c r="B15" s="308">
        <v>11</v>
      </c>
      <c r="C15" s="133" t="s">
        <v>13</v>
      </c>
      <c r="D15" s="109">
        <v>4.2470698815819921</v>
      </c>
      <c r="E15" s="109">
        <v>5.5911682116037529</v>
      </c>
      <c r="F15" s="109">
        <f t="shared" si="0"/>
        <v>0.93102049626530758</v>
      </c>
      <c r="G15" s="109">
        <f t="shared" si="1"/>
        <v>1.3440983300217608</v>
      </c>
      <c r="H15" s="109">
        <f t="shared" si="2"/>
        <v>31.647662211790529</v>
      </c>
      <c r="I15" s="109">
        <v>7.2854028402589641</v>
      </c>
      <c r="J15" s="109" t="s">
        <v>39</v>
      </c>
      <c r="K15" s="25">
        <v>11</v>
      </c>
      <c r="L15" s="212"/>
    </row>
    <row r="16" spans="2:17" s="204" customFormat="1" ht="27" customHeight="1">
      <c r="B16" s="309">
        <v>12</v>
      </c>
      <c r="C16" s="135" t="s">
        <v>50</v>
      </c>
      <c r="D16" s="127">
        <v>3.6344972279999985</v>
      </c>
      <c r="E16" s="127">
        <v>4.6477738324619375</v>
      </c>
      <c r="F16" s="127">
        <f t="shared" si="0"/>
        <v>0.77392997961448051</v>
      </c>
      <c r="G16" s="127">
        <f t="shared" si="1"/>
        <v>1.013276604461939</v>
      </c>
      <c r="H16" s="127">
        <f t="shared" si="2"/>
        <v>27.879416075921121</v>
      </c>
      <c r="I16" s="127">
        <v>5.0800668672074947</v>
      </c>
      <c r="J16" s="127" t="s">
        <v>49</v>
      </c>
      <c r="K16" s="28">
        <v>12</v>
      </c>
      <c r="L16" s="212"/>
    </row>
    <row r="17" spans="2:13" s="204" customFormat="1" ht="27" customHeight="1">
      <c r="B17" s="308">
        <v>13</v>
      </c>
      <c r="C17" s="133" t="s">
        <v>10</v>
      </c>
      <c r="D17" s="109">
        <v>3.3880570071095311</v>
      </c>
      <c r="E17" s="109">
        <v>2.8265082441122207</v>
      </c>
      <c r="F17" s="109">
        <f t="shared" si="0"/>
        <v>0.47065962041169235</v>
      </c>
      <c r="G17" s="109">
        <f t="shared" si="1"/>
        <v>-0.56154876299731038</v>
      </c>
      <c r="H17" s="109">
        <f t="shared" si="2"/>
        <v>-16.574359930159119</v>
      </c>
      <c r="I17" s="109">
        <v>2.9594356702335198</v>
      </c>
      <c r="J17" s="109" t="s">
        <v>41</v>
      </c>
      <c r="K17" s="25">
        <v>13</v>
      </c>
      <c r="L17" s="212"/>
    </row>
    <row r="18" spans="2:13" s="204" customFormat="1" ht="27" customHeight="1">
      <c r="B18" s="309">
        <v>14</v>
      </c>
      <c r="C18" s="135" t="s">
        <v>14</v>
      </c>
      <c r="D18" s="127">
        <v>1.1688654148605599</v>
      </c>
      <c r="E18" s="127">
        <v>1.2700722580057753</v>
      </c>
      <c r="F18" s="127">
        <f t="shared" si="0"/>
        <v>0.21148769974176163</v>
      </c>
      <c r="G18" s="127">
        <f t="shared" si="1"/>
        <v>0.10120684314521533</v>
      </c>
      <c r="H18" s="127">
        <f t="shared" si="2"/>
        <v>8.6585540010428677</v>
      </c>
      <c r="I18" s="127">
        <v>1.3625577301091116</v>
      </c>
      <c r="J18" s="127" t="s">
        <v>44</v>
      </c>
      <c r="K18" s="28">
        <v>14</v>
      </c>
      <c r="L18" s="212"/>
    </row>
    <row r="19" spans="2:13" s="204" customFormat="1" ht="27" customHeight="1">
      <c r="B19" s="308">
        <v>15</v>
      </c>
      <c r="C19" s="133" t="s">
        <v>7</v>
      </c>
      <c r="D19" s="109">
        <v>1.0230999335313355</v>
      </c>
      <c r="E19" s="109">
        <v>1.2598394570665574</v>
      </c>
      <c r="F19" s="109">
        <f t="shared" si="0"/>
        <v>0.20978377185977753</v>
      </c>
      <c r="G19" s="109">
        <f t="shared" si="1"/>
        <v>0.23673952353522187</v>
      </c>
      <c r="H19" s="109">
        <f t="shared" si="2"/>
        <v>23.139432989511675</v>
      </c>
      <c r="I19" s="109">
        <v>1.5634951749659585</v>
      </c>
      <c r="J19" s="109" t="s">
        <v>40</v>
      </c>
      <c r="K19" s="25">
        <v>15</v>
      </c>
      <c r="L19" s="212"/>
    </row>
    <row r="20" spans="2:13" s="204" customFormat="1" ht="27" customHeight="1">
      <c r="B20" s="309">
        <v>16</v>
      </c>
      <c r="C20" s="135" t="s">
        <v>5</v>
      </c>
      <c r="D20" s="127" t="s">
        <v>20</v>
      </c>
      <c r="E20" s="127" t="s">
        <v>20</v>
      </c>
      <c r="F20" s="127" t="s">
        <v>20</v>
      </c>
      <c r="G20" s="127" t="s">
        <v>20</v>
      </c>
      <c r="H20" s="127" t="s">
        <v>20</v>
      </c>
      <c r="I20" s="127" t="s">
        <v>20</v>
      </c>
      <c r="J20" s="127" t="s">
        <v>31</v>
      </c>
      <c r="K20" s="28">
        <v>16</v>
      </c>
    </row>
    <row r="21" spans="2:13" s="204" customFormat="1" ht="27" customHeight="1">
      <c r="B21" s="308">
        <v>17</v>
      </c>
      <c r="C21" s="133" t="s">
        <v>18</v>
      </c>
      <c r="D21" s="109" t="s">
        <v>20</v>
      </c>
      <c r="E21" s="109" t="s">
        <v>20</v>
      </c>
      <c r="F21" s="109" t="s">
        <v>20</v>
      </c>
      <c r="G21" s="109" t="s">
        <v>20</v>
      </c>
      <c r="H21" s="109" t="s">
        <v>20</v>
      </c>
      <c r="I21" s="109" t="s">
        <v>20</v>
      </c>
      <c r="J21" s="109" t="s">
        <v>38</v>
      </c>
      <c r="K21" s="25">
        <v>17</v>
      </c>
    </row>
    <row r="22" spans="2:13" s="204" customFormat="1" ht="27" customHeight="1">
      <c r="B22" s="309">
        <v>18</v>
      </c>
      <c r="C22" s="135" t="s">
        <v>2</v>
      </c>
      <c r="D22" s="127" t="s">
        <v>20</v>
      </c>
      <c r="E22" s="127" t="s">
        <v>20</v>
      </c>
      <c r="F22" s="127" t="s">
        <v>20</v>
      </c>
      <c r="G22" s="127" t="s">
        <v>20</v>
      </c>
      <c r="H22" s="127" t="s">
        <v>20</v>
      </c>
      <c r="I22" s="127" t="s">
        <v>20</v>
      </c>
      <c r="J22" s="127" t="s">
        <v>27</v>
      </c>
      <c r="K22" s="28">
        <v>18</v>
      </c>
    </row>
    <row r="23" spans="2:13" s="204" customFormat="1" ht="27" customHeight="1">
      <c r="B23" s="308">
        <v>19</v>
      </c>
      <c r="C23" s="133" t="s">
        <v>15</v>
      </c>
      <c r="D23" s="109" t="s">
        <v>20</v>
      </c>
      <c r="E23" s="109" t="s">
        <v>20</v>
      </c>
      <c r="F23" s="109" t="s">
        <v>20</v>
      </c>
      <c r="G23" s="109" t="s">
        <v>20</v>
      </c>
      <c r="H23" s="109" t="s">
        <v>20</v>
      </c>
      <c r="I23" s="109" t="s">
        <v>20</v>
      </c>
      <c r="J23" s="109" t="s">
        <v>36</v>
      </c>
      <c r="K23" s="25">
        <v>19</v>
      </c>
    </row>
    <row r="24" spans="2:13" s="204" customFormat="1" ht="27" customHeight="1">
      <c r="B24" s="309">
        <v>20</v>
      </c>
      <c r="C24" s="135" t="s">
        <v>16</v>
      </c>
      <c r="D24" s="127" t="s">
        <v>20</v>
      </c>
      <c r="E24" s="127" t="s">
        <v>20</v>
      </c>
      <c r="F24" s="127" t="s">
        <v>20</v>
      </c>
      <c r="G24" s="127" t="s">
        <v>20</v>
      </c>
      <c r="H24" s="127" t="s">
        <v>20</v>
      </c>
      <c r="I24" s="127" t="s">
        <v>20</v>
      </c>
      <c r="J24" s="127" t="s">
        <v>42</v>
      </c>
      <c r="K24" s="28">
        <v>20</v>
      </c>
    </row>
    <row r="25" spans="2:13" s="204" customFormat="1" ht="27" customHeight="1">
      <c r="B25" s="308">
        <v>21</v>
      </c>
      <c r="C25" s="133" t="s">
        <v>12</v>
      </c>
      <c r="D25" s="109" t="s">
        <v>20</v>
      </c>
      <c r="E25" s="109" t="s">
        <v>20</v>
      </c>
      <c r="F25" s="109" t="s">
        <v>20</v>
      </c>
      <c r="G25" s="109" t="s">
        <v>20</v>
      </c>
      <c r="H25" s="109" t="s">
        <v>20</v>
      </c>
      <c r="I25" s="109" t="s">
        <v>20</v>
      </c>
      <c r="J25" s="109" t="s">
        <v>43</v>
      </c>
      <c r="K25" s="25">
        <v>21</v>
      </c>
    </row>
    <row r="26" spans="2:13" ht="22.5" customHeight="1">
      <c r="B26" s="421" t="s">
        <v>186</v>
      </c>
      <c r="C26" s="421" t="s">
        <v>131</v>
      </c>
      <c r="D26" s="311">
        <v>565.99135500609282</v>
      </c>
      <c r="E26" s="311">
        <v>600.54190364574629</v>
      </c>
      <c r="F26" s="311">
        <f t="shared" si="0"/>
        <v>100</v>
      </c>
      <c r="G26" s="311">
        <f t="shared" si="1"/>
        <v>34.550548639653471</v>
      </c>
      <c r="H26" s="311">
        <f t="shared" si="2"/>
        <v>6.1044304535855565</v>
      </c>
      <c r="I26" s="311">
        <v>625.11549285726835</v>
      </c>
      <c r="J26" s="311" t="s">
        <v>173</v>
      </c>
      <c r="K26" s="253"/>
      <c r="M26" s="208"/>
    </row>
    <row r="27" spans="2:13">
      <c r="B27" s="355" t="s">
        <v>244</v>
      </c>
      <c r="C27" s="351"/>
      <c r="D27" s="351"/>
      <c r="E27" s="351"/>
      <c r="F27" s="351"/>
      <c r="G27" s="351"/>
      <c r="H27" s="351"/>
      <c r="I27" s="371"/>
      <c r="J27" s="371"/>
      <c r="K27" s="354" t="s">
        <v>242</v>
      </c>
    </row>
    <row r="28" spans="2:13">
      <c r="I28" s="207"/>
    </row>
  </sheetData>
  <sortState xmlns:xlrd2="http://schemas.microsoft.com/office/spreadsheetml/2017/richdata2" ref="C6:J19">
    <sortCondition descending="1" ref="E5:E19"/>
  </sortState>
  <mergeCells count="11">
    <mergeCell ref="P1:P2"/>
    <mergeCell ref="B1:K1"/>
    <mergeCell ref="B2:K2"/>
    <mergeCell ref="E3:F3"/>
    <mergeCell ref="B26:C26"/>
    <mergeCell ref="K3:K4"/>
    <mergeCell ref="B3:B4"/>
    <mergeCell ref="C3:C4"/>
    <mergeCell ref="J3:J4"/>
    <mergeCell ref="D3:D4"/>
    <mergeCell ref="G3:H3"/>
  </mergeCells>
  <printOptions horizontalCentered="1" verticalCentered="1"/>
  <pageMargins left="0" right="0" top="0" bottom="0" header="0" footer="0"/>
  <pageSetup orientation="portrait" horizontalDpi="4294967295" verticalDpi="4294967295"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1D8F-FC40-4A28-9915-2498EE0A12B3}">
  <sheetPr>
    <tabColor rgb="FFFFFF00"/>
  </sheetPr>
  <dimension ref="B1:O28"/>
  <sheetViews>
    <sheetView zoomScale="112" zoomScaleNormal="112" workbookViewId="0">
      <selection activeCell="N1" sqref="N1:O2"/>
    </sheetView>
  </sheetViews>
  <sheetFormatPr defaultRowHeight="15"/>
  <cols>
    <col min="1" max="1" width="2.7109375" style="10" customWidth="1"/>
    <col min="2" max="2" width="5.85546875" style="10" customWidth="1"/>
    <col min="3" max="8" width="14.42578125" style="10" customWidth="1"/>
    <col min="9" max="9" width="6.140625" style="10" customWidth="1"/>
    <col min="10" max="14" width="9.140625" style="10"/>
    <col min="15" max="15" width="18.140625" style="10" bestFit="1" customWidth="1"/>
    <col min="16" max="16384" width="9.140625" style="10"/>
  </cols>
  <sheetData>
    <row r="1" spans="2:15" s="137" customFormat="1" ht="27.75" customHeight="1">
      <c r="B1" s="481" t="s">
        <v>88</v>
      </c>
      <c r="C1" s="481"/>
      <c r="D1" s="481"/>
      <c r="E1" s="481"/>
      <c r="F1" s="481"/>
      <c r="G1" s="481"/>
      <c r="H1" s="481"/>
      <c r="I1" s="481"/>
      <c r="N1" s="403"/>
      <c r="O1" s="383" t="s">
        <v>318</v>
      </c>
    </row>
    <row r="2" spans="2:15" s="137" customFormat="1" ht="27.75" customHeight="1">
      <c r="B2" s="480" t="s">
        <v>132</v>
      </c>
      <c r="C2" s="480"/>
      <c r="D2" s="480"/>
      <c r="E2" s="480"/>
      <c r="F2" s="480"/>
      <c r="G2" s="480"/>
      <c r="H2" s="480"/>
      <c r="I2" s="480"/>
      <c r="N2" s="403"/>
      <c r="O2" s="383" t="s">
        <v>319</v>
      </c>
    </row>
    <row r="3" spans="2:15" ht="26.1" customHeight="1">
      <c r="B3" s="482" t="s">
        <v>53</v>
      </c>
      <c r="C3" s="483" t="s">
        <v>24</v>
      </c>
      <c r="D3" s="483">
        <v>2020</v>
      </c>
      <c r="E3" s="483">
        <v>2021</v>
      </c>
      <c r="F3" s="53" t="s">
        <v>67</v>
      </c>
      <c r="G3" s="51" t="s">
        <v>51</v>
      </c>
      <c r="H3" s="483" t="s">
        <v>23</v>
      </c>
      <c r="I3" s="482" t="s">
        <v>52</v>
      </c>
    </row>
    <row r="4" spans="2:15" ht="26.1" customHeight="1">
      <c r="B4" s="482"/>
      <c r="C4" s="483"/>
      <c r="D4" s="483"/>
      <c r="E4" s="483"/>
      <c r="F4" s="53" t="s">
        <v>57</v>
      </c>
      <c r="G4" s="52">
        <v>2022</v>
      </c>
      <c r="H4" s="483"/>
      <c r="I4" s="482"/>
    </row>
    <row r="5" spans="2:15" s="137" customFormat="1" ht="26.1" customHeight="1">
      <c r="B5" s="13">
        <v>1</v>
      </c>
      <c r="C5" s="13" t="s">
        <v>17</v>
      </c>
      <c r="D5" s="14">
        <v>412.55599999999998</v>
      </c>
      <c r="E5" s="14">
        <v>105.346</v>
      </c>
      <c r="F5" s="55">
        <f>E5-D5</f>
        <v>-307.20999999999998</v>
      </c>
      <c r="G5" s="14">
        <v>101.949</v>
      </c>
      <c r="H5" s="8" t="s">
        <v>30</v>
      </c>
      <c r="I5" s="13">
        <v>1</v>
      </c>
    </row>
    <row r="6" spans="2:15" s="137" customFormat="1" ht="26.1" customHeight="1">
      <c r="B6" s="15">
        <v>2</v>
      </c>
      <c r="C6" s="15" t="s">
        <v>0</v>
      </c>
      <c r="D6" s="16">
        <v>42.597000000000001</v>
      </c>
      <c r="E6" s="16">
        <v>41.433999999999997</v>
      </c>
      <c r="F6" s="56">
        <f t="shared" ref="F6:F19" si="0">E6-D6</f>
        <v>-1.1630000000000038</v>
      </c>
      <c r="G6" s="16">
        <v>40.332999999999998</v>
      </c>
      <c r="H6" s="9" t="s">
        <v>25</v>
      </c>
      <c r="I6" s="15">
        <v>2</v>
      </c>
    </row>
    <row r="7" spans="2:15" s="137" customFormat="1" ht="26.1" customHeight="1">
      <c r="B7" s="13">
        <v>3</v>
      </c>
      <c r="C7" s="13" t="s">
        <v>7</v>
      </c>
      <c r="D7" s="14">
        <v>29.742999999999999</v>
      </c>
      <c r="E7" s="14">
        <v>34.482999999999997</v>
      </c>
      <c r="F7" s="55">
        <f t="shared" si="0"/>
        <v>4.7399999999999984</v>
      </c>
      <c r="G7" s="14">
        <v>39.768000000000001</v>
      </c>
      <c r="H7" s="8" t="s">
        <v>40</v>
      </c>
      <c r="I7" s="13">
        <v>3</v>
      </c>
    </row>
    <row r="8" spans="2:15" s="137" customFormat="1" ht="26.1" customHeight="1">
      <c r="B8" s="15">
        <v>4</v>
      </c>
      <c r="C8" s="15" t="s">
        <v>1</v>
      </c>
      <c r="D8" s="16">
        <v>33.972000000000001</v>
      </c>
      <c r="E8" s="16">
        <v>34.207999999999998</v>
      </c>
      <c r="F8" s="56">
        <f t="shared" si="0"/>
        <v>0.2359999999999971</v>
      </c>
      <c r="G8" s="16">
        <v>33.918999999999997</v>
      </c>
      <c r="H8" s="9" t="s">
        <v>26</v>
      </c>
      <c r="I8" s="15">
        <v>4</v>
      </c>
    </row>
    <row r="9" spans="2:15" s="137" customFormat="1" ht="26.1" customHeight="1">
      <c r="B9" s="13">
        <v>5</v>
      </c>
      <c r="C9" s="13" t="s">
        <v>10</v>
      </c>
      <c r="D9" s="14">
        <v>41.774999999999999</v>
      </c>
      <c r="E9" s="14">
        <v>30.844000000000001</v>
      </c>
      <c r="F9" s="55">
        <f t="shared" si="0"/>
        <v>-10.930999999999997</v>
      </c>
      <c r="G9" s="14">
        <v>31.698</v>
      </c>
      <c r="H9" s="8" t="s">
        <v>41</v>
      </c>
      <c r="I9" s="13">
        <v>5</v>
      </c>
    </row>
    <row r="10" spans="2:15" s="137" customFormat="1" ht="26.1" customHeight="1">
      <c r="B10" s="15">
        <v>6</v>
      </c>
      <c r="C10" s="15" t="s">
        <v>3</v>
      </c>
      <c r="D10" s="16">
        <v>29.577999999999999</v>
      </c>
      <c r="E10" s="16">
        <v>28.391999999999999</v>
      </c>
      <c r="F10" s="56">
        <f t="shared" si="0"/>
        <v>-1.1859999999999999</v>
      </c>
      <c r="G10" s="16">
        <v>29.311</v>
      </c>
      <c r="H10" s="9" t="s">
        <v>28</v>
      </c>
      <c r="I10" s="15">
        <v>6</v>
      </c>
    </row>
    <row r="11" spans="2:15" s="137" customFormat="1" ht="26.1" customHeight="1">
      <c r="B11" s="13">
        <v>7</v>
      </c>
      <c r="C11" s="13" t="s">
        <v>11</v>
      </c>
      <c r="D11" s="14">
        <v>28.449000000000002</v>
      </c>
      <c r="E11" s="14">
        <v>28.100999999999999</v>
      </c>
      <c r="F11" s="55">
        <f t="shared" si="0"/>
        <v>-0.34800000000000253</v>
      </c>
      <c r="G11" s="14">
        <v>28.187999999999999</v>
      </c>
      <c r="H11" s="8" t="s">
        <v>37</v>
      </c>
      <c r="I11" s="13">
        <v>7</v>
      </c>
    </row>
    <row r="12" spans="2:15" s="137" customFormat="1" ht="26.1" customHeight="1">
      <c r="B12" s="15">
        <v>8</v>
      </c>
      <c r="C12" s="17" t="s">
        <v>50</v>
      </c>
      <c r="D12" s="16">
        <v>23.356000000000002</v>
      </c>
      <c r="E12" s="16">
        <v>26.798999999999999</v>
      </c>
      <c r="F12" s="56">
        <f t="shared" si="0"/>
        <v>3.4429999999999978</v>
      </c>
      <c r="G12" s="16">
        <v>27.044</v>
      </c>
      <c r="H12" s="9" t="s">
        <v>49</v>
      </c>
      <c r="I12" s="15">
        <v>8</v>
      </c>
    </row>
    <row r="13" spans="2:15" s="137" customFormat="1" ht="26.1" customHeight="1">
      <c r="B13" s="13">
        <v>9</v>
      </c>
      <c r="C13" s="13" t="s">
        <v>58</v>
      </c>
      <c r="D13" s="14">
        <v>22.19</v>
      </c>
      <c r="E13" s="14">
        <v>25.425999999999998</v>
      </c>
      <c r="F13" s="55">
        <f t="shared" si="0"/>
        <v>3.2359999999999971</v>
      </c>
      <c r="G13" s="14">
        <v>24.658000000000001</v>
      </c>
      <c r="H13" s="8" t="s">
        <v>33</v>
      </c>
      <c r="I13" s="13">
        <v>9</v>
      </c>
    </row>
    <row r="14" spans="2:15" s="137" customFormat="1" ht="26.1" customHeight="1">
      <c r="B14" s="15">
        <v>10</v>
      </c>
      <c r="C14" s="15" t="s">
        <v>6</v>
      </c>
      <c r="D14" s="16">
        <v>26.393000000000001</v>
      </c>
      <c r="E14" s="16">
        <v>24.852</v>
      </c>
      <c r="F14" s="56">
        <f t="shared" si="0"/>
        <v>-1.5410000000000004</v>
      </c>
      <c r="G14" s="16">
        <v>24.292000000000002</v>
      </c>
      <c r="H14" s="9" t="s">
        <v>32</v>
      </c>
      <c r="I14" s="15">
        <v>10</v>
      </c>
    </row>
    <row r="15" spans="2:15" s="137" customFormat="1" ht="26.1" customHeight="1">
      <c r="B15" s="13">
        <v>11</v>
      </c>
      <c r="C15" s="13" t="s">
        <v>4</v>
      </c>
      <c r="D15" s="14">
        <v>19</v>
      </c>
      <c r="E15" s="14">
        <v>20.5</v>
      </c>
      <c r="F15" s="55">
        <f t="shared" si="0"/>
        <v>1.5</v>
      </c>
      <c r="G15" s="14">
        <v>21.2</v>
      </c>
      <c r="H15" s="8" t="s">
        <v>29</v>
      </c>
      <c r="I15" s="13">
        <v>11</v>
      </c>
    </row>
    <row r="16" spans="2:15" s="137" customFormat="1" ht="26.1" customHeight="1">
      <c r="B16" s="15">
        <v>12</v>
      </c>
      <c r="C16" s="15" t="s">
        <v>9</v>
      </c>
      <c r="D16" s="16">
        <v>18.681000000000001</v>
      </c>
      <c r="E16" s="16">
        <v>18.518999999999998</v>
      </c>
      <c r="F16" s="56">
        <f t="shared" si="0"/>
        <v>-0.16200000000000259</v>
      </c>
      <c r="G16" s="16">
        <v>18.681999999999999</v>
      </c>
      <c r="H16" s="9" t="s">
        <v>35</v>
      </c>
      <c r="I16" s="15">
        <v>12</v>
      </c>
    </row>
    <row r="17" spans="2:11" s="137" customFormat="1" ht="26.1" customHeight="1">
      <c r="B17" s="13">
        <v>13</v>
      </c>
      <c r="C17" s="13" t="s">
        <v>8</v>
      </c>
      <c r="D17" s="14">
        <v>13.775</v>
      </c>
      <c r="E17" s="14">
        <v>15.986000000000001</v>
      </c>
      <c r="F17" s="55">
        <f t="shared" si="0"/>
        <v>2.2110000000000003</v>
      </c>
      <c r="G17" s="14">
        <v>16.393999999999998</v>
      </c>
      <c r="H17" s="8" t="s">
        <v>34</v>
      </c>
      <c r="I17" s="13">
        <v>13</v>
      </c>
    </row>
    <row r="18" spans="2:11" s="137" customFormat="1" ht="26.1" customHeight="1">
      <c r="B18" s="15">
        <v>14</v>
      </c>
      <c r="C18" s="15" t="s">
        <v>13</v>
      </c>
      <c r="D18" s="16">
        <v>10.829000000000001</v>
      </c>
      <c r="E18" s="16">
        <v>13.084</v>
      </c>
      <c r="F18" s="56">
        <f t="shared" si="0"/>
        <v>2.254999999999999</v>
      </c>
      <c r="G18" s="16">
        <v>16.027999999999999</v>
      </c>
      <c r="H18" s="9" t="s">
        <v>39</v>
      </c>
      <c r="I18" s="15">
        <v>14</v>
      </c>
    </row>
    <row r="19" spans="2:11" s="137" customFormat="1" ht="26.1" customHeight="1">
      <c r="B19" s="13">
        <v>15</v>
      </c>
      <c r="C19" s="13" t="s">
        <v>14</v>
      </c>
      <c r="D19" s="14">
        <v>6.2039999999999997</v>
      </c>
      <c r="E19" s="14">
        <v>6.5229999999999997</v>
      </c>
      <c r="F19" s="55">
        <f t="shared" si="0"/>
        <v>0.31899999999999995</v>
      </c>
      <c r="G19" s="14">
        <v>6.806</v>
      </c>
      <c r="H19" s="8" t="s">
        <v>44</v>
      </c>
      <c r="I19" s="13">
        <v>15</v>
      </c>
    </row>
    <row r="20" spans="2:11" s="137" customFormat="1" ht="26.1" customHeight="1">
      <c r="B20" s="15">
        <v>16</v>
      </c>
      <c r="C20" s="15" t="s">
        <v>5</v>
      </c>
      <c r="D20" s="16" t="s">
        <v>19</v>
      </c>
      <c r="E20" s="16" t="s">
        <v>19</v>
      </c>
      <c r="F20" s="56" t="s">
        <v>19</v>
      </c>
      <c r="G20" s="16" t="s">
        <v>19</v>
      </c>
      <c r="H20" s="9" t="s">
        <v>31</v>
      </c>
      <c r="I20" s="15">
        <v>16</v>
      </c>
    </row>
    <row r="21" spans="2:11" s="137" customFormat="1" ht="26.1" customHeight="1">
      <c r="B21" s="13">
        <v>17</v>
      </c>
      <c r="C21" s="13" t="s">
        <v>18</v>
      </c>
      <c r="D21" s="14" t="s">
        <v>19</v>
      </c>
      <c r="E21" s="14" t="s">
        <v>19</v>
      </c>
      <c r="F21" s="55" t="s">
        <v>19</v>
      </c>
      <c r="G21" s="14" t="s">
        <v>19</v>
      </c>
      <c r="H21" s="8" t="s">
        <v>38</v>
      </c>
      <c r="I21" s="13">
        <v>17</v>
      </c>
      <c r="K21" s="138"/>
    </row>
    <row r="22" spans="2:11" s="137" customFormat="1" ht="26.1" customHeight="1">
      <c r="B22" s="15">
        <v>18</v>
      </c>
      <c r="C22" s="15" t="s">
        <v>2</v>
      </c>
      <c r="D22" s="16" t="s">
        <v>19</v>
      </c>
      <c r="E22" s="16" t="s">
        <v>19</v>
      </c>
      <c r="F22" s="56" t="s">
        <v>19</v>
      </c>
      <c r="G22" s="16" t="s">
        <v>19</v>
      </c>
      <c r="H22" s="9" t="s">
        <v>27</v>
      </c>
      <c r="I22" s="15">
        <v>18</v>
      </c>
    </row>
    <row r="23" spans="2:11" s="137" customFormat="1" ht="26.1" customHeight="1">
      <c r="B23" s="13">
        <v>19</v>
      </c>
      <c r="C23" s="13" t="s">
        <v>15</v>
      </c>
      <c r="D23" s="14" t="s">
        <v>19</v>
      </c>
      <c r="E23" s="14" t="s">
        <v>19</v>
      </c>
      <c r="F23" s="55" t="s">
        <v>19</v>
      </c>
      <c r="G23" s="14" t="s">
        <v>19</v>
      </c>
      <c r="H23" s="8" t="s">
        <v>36</v>
      </c>
      <c r="I23" s="13">
        <v>19</v>
      </c>
    </row>
    <row r="24" spans="2:11" s="137" customFormat="1" ht="26.1" customHeight="1">
      <c r="B24" s="15">
        <v>20</v>
      </c>
      <c r="C24" s="15" t="s">
        <v>16</v>
      </c>
      <c r="D24" s="16" t="s">
        <v>19</v>
      </c>
      <c r="E24" s="16" t="s">
        <v>19</v>
      </c>
      <c r="F24" s="56" t="s">
        <v>19</v>
      </c>
      <c r="G24" s="16" t="s">
        <v>19</v>
      </c>
      <c r="H24" s="9" t="s">
        <v>42</v>
      </c>
      <c r="I24" s="15">
        <v>20</v>
      </c>
    </row>
    <row r="25" spans="2:11" s="137" customFormat="1" ht="26.1" customHeight="1">
      <c r="B25" s="13">
        <v>21</v>
      </c>
      <c r="C25" s="13" t="s">
        <v>12</v>
      </c>
      <c r="D25" s="14" t="s">
        <v>19</v>
      </c>
      <c r="E25" s="14" t="s">
        <v>19</v>
      </c>
      <c r="F25" s="55" t="s">
        <v>19</v>
      </c>
      <c r="G25" s="14" t="s">
        <v>19</v>
      </c>
      <c r="H25" s="8" t="s">
        <v>43</v>
      </c>
      <c r="I25" s="13">
        <v>21</v>
      </c>
    </row>
    <row r="26" spans="2:11" ht="26.1" customHeight="1">
      <c r="B26" s="478" t="s">
        <v>131</v>
      </c>
      <c r="C26" s="479"/>
      <c r="D26" s="206">
        <v>23.5</v>
      </c>
      <c r="E26" s="206">
        <v>21.6</v>
      </c>
      <c r="F26" s="206">
        <f>E26-D26</f>
        <v>-1.8999999999999986</v>
      </c>
      <c r="G26" s="206">
        <v>21.2</v>
      </c>
      <c r="H26" s="206" t="s">
        <v>173</v>
      </c>
      <c r="I26" s="206"/>
    </row>
    <row r="27" spans="2:11">
      <c r="B27" s="355" t="s">
        <v>244</v>
      </c>
      <c r="C27" s="359"/>
      <c r="D27" s="359"/>
      <c r="E27" s="359"/>
      <c r="F27" s="359"/>
      <c r="G27" s="359"/>
      <c r="H27" s="359"/>
      <c r="I27" s="354" t="s">
        <v>242</v>
      </c>
    </row>
    <row r="28" spans="2:11">
      <c r="I28" s="12"/>
    </row>
  </sheetData>
  <mergeCells count="10">
    <mergeCell ref="N1:N2"/>
    <mergeCell ref="B26:C26"/>
    <mergeCell ref="B2:I2"/>
    <mergeCell ref="B1:I1"/>
    <mergeCell ref="B3:B4"/>
    <mergeCell ref="C3:C4"/>
    <mergeCell ref="D3:D4"/>
    <mergeCell ref="E3:E4"/>
    <mergeCell ref="H3:H4"/>
    <mergeCell ref="I3:I4"/>
  </mergeCells>
  <pageMargins left="0.25" right="0.25" top="0.75" bottom="0.75" header="0.3" footer="0.3"/>
  <pageSetup orientation="portrait" horizontalDpi="4294967295" verticalDpi="4294967295" r:id="rId1"/>
  <ignoredErrors>
    <ignoredError sqref="F26"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E78E-BD27-4906-84F2-95F0A341DAC8}">
  <sheetPr>
    <tabColor rgb="FFFFFF00"/>
  </sheetPr>
  <dimension ref="B1:R73"/>
  <sheetViews>
    <sheetView workbookViewId="0">
      <selection activeCell="Q1" sqref="Q1:R2"/>
    </sheetView>
  </sheetViews>
  <sheetFormatPr defaultRowHeight="12.75"/>
  <cols>
    <col min="1" max="1" width="2.7109375" customWidth="1"/>
    <col min="2" max="2" width="6" customWidth="1"/>
    <col min="3" max="5" width="12.5703125" customWidth="1"/>
    <col min="6" max="7" width="11.85546875" customWidth="1"/>
    <col min="8" max="8" width="12.5703125" customWidth="1"/>
    <col min="9" max="9" width="12.140625" customWidth="1"/>
    <col min="10" max="10" width="5.42578125" customWidth="1"/>
    <col min="18" max="18" width="18.140625" bestFit="1" customWidth="1"/>
  </cols>
  <sheetData>
    <row r="1" spans="2:18" ht="29.25" customHeight="1">
      <c r="B1" s="484" t="s">
        <v>79</v>
      </c>
      <c r="C1" s="484"/>
      <c r="D1" s="484"/>
      <c r="E1" s="484"/>
      <c r="F1" s="484"/>
      <c r="G1" s="484"/>
      <c r="H1" s="484"/>
      <c r="I1" s="484"/>
      <c r="J1" s="484"/>
      <c r="Q1" s="403"/>
      <c r="R1" s="383" t="s">
        <v>318</v>
      </c>
    </row>
    <row r="2" spans="2:18" ht="29.25" customHeight="1">
      <c r="B2" s="416" t="s">
        <v>272</v>
      </c>
      <c r="C2" s="416"/>
      <c r="D2" s="416"/>
      <c r="E2" s="416"/>
      <c r="F2" s="416"/>
      <c r="G2" s="416"/>
      <c r="H2" s="416"/>
      <c r="I2" s="416"/>
      <c r="J2" s="416"/>
      <c r="Q2" s="403"/>
      <c r="R2" s="383" t="s">
        <v>319</v>
      </c>
    </row>
    <row r="3" spans="2:18" ht="35.25" customHeight="1">
      <c r="B3" s="419" t="s">
        <v>53</v>
      </c>
      <c r="C3" s="411" t="s">
        <v>24</v>
      </c>
      <c r="D3" s="251">
        <v>2020</v>
      </c>
      <c r="E3" s="251">
        <v>2021</v>
      </c>
      <c r="F3" s="419" t="s">
        <v>194</v>
      </c>
      <c r="G3" s="419"/>
      <c r="H3" s="252" t="s">
        <v>51</v>
      </c>
      <c r="I3" s="411" t="s">
        <v>23</v>
      </c>
      <c r="J3" s="419" t="s">
        <v>52</v>
      </c>
    </row>
    <row r="4" spans="2:18" ht="30" customHeight="1">
      <c r="B4" s="419"/>
      <c r="C4" s="411"/>
      <c r="D4" s="252" t="s">
        <v>69</v>
      </c>
      <c r="E4" s="252" t="s">
        <v>69</v>
      </c>
      <c r="F4" s="258" t="s">
        <v>69</v>
      </c>
      <c r="G4" s="252" t="s">
        <v>55</v>
      </c>
      <c r="H4" s="251">
        <v>2022</v>
      </c>
      <c r="I4" s="411"/>
      <c r="J4" s="419"/>
    </row>
    <row r="5" spans="2:18" ht="27" customHeight="1">
      <c r="B5" s="312">
        <v>1</v>
      </c>
      <c r="C5" s="162" t="s">
        <v>58</v>
      </c>
      <c r="D5" s="75">
        <v>567.51531654186556</v>
      </c>
      <c r="E5" s="75">
        <v>652.73181335281015</v>
      </c>
      <c r="F5" s="46">
        <f>E5-D5</f>
        <v>85.216496810944591</v>
      </c>
      <c r="G5" s="46">
        <f>F5/D5*100</f>
        <v>15.015717519345257</v>
      </c>
      <c r="H5" s="75">
        <v>693.74253699731889</v>
      </c>
      <c r="I5" s="164" t="s">
        <v>33</v>
      </c>
      <c r="J5" s="312">
        <v>1</v>
      </c>
    </row>
    <row r="6" spans="2:18" ht="27" customHeight="1">
      <c r="B6" s="313">
        <v>2</v>
      </c>
      <c r="C6" s="31" t="s">
        <v>6</v>
      </c>
      <c r="D6" s="78">
        <v>363.91480000000001</v>
      </c>
      <c r="E6" s="78">
        <v>499.59343268584496</v>
      </c>
      <c r="F6" s="47">
        <f t="shared" ref="F6:F26" si="0">E6-D6</f>
        <v>135.67863268584495</v>
      </c>
      <c r="G6" s="47">
        <f t="shared" ref="G6:G26" si="1">F6/D6*100</f>
        <v>37.283076337056073</v>
      </c>
      <c r="H6" s="78">
        <v>518.46723923001821</v>
      </c>
      <c r="I6" s="165" t="s">
        <v>32</v>
      </c>
      <c r="J6" s="313">
        <v>2</v>
      </c>
    </row>
    <row r="7" spans="2:18" ht="27" customHeight="1">
      <c r="B7" s="312">
        <v>3</v>
      </c>
      <c r="C7" s="30" t="s">
        <v>2</v>
      </c>
      <c r="D7" s="75">
        <v>123.1695844699084</v>
      </c>
      <c r="E7" s="75">
        <v>159.83956958263161</v>
      </c>
      <c r="F7" s="46">
        <f t="shared" si="0"/>
        <v>36.669985112723211</v>
      </c>
      <c r="G7" s="46">
        <f t="shared" si="1"/>
        <v>29.771948383638545</v>
      </c>
      <c r="H7" s="75">
        <v>184.04617414389037</v>
      </c>
      <c r="I7" s="164" t="s">
        <v>27</v>
      </c>
      <c r="J7" s="312">
        <v>3</v>
      </c>
    </row>
    <row r="8" spans="2:18" ht="27" customHeight="1">
      <c r="B8" s="313">
        <v>4</v>
      </c>
      <c r="C8" s="31" t="s">
        <v>5</v>
      </c>
      <c r="D8" s="78">
        <v>129.99780219780209</v>
      </c>
      <c r="E8" s="78">
        <v>156.1988622666083</v>
      </c>
      <c r="F8" s="47">
        <f t="shared" si="0"/>
        <v>26.201060068806214</v>
      </c>
      <c r="G8" s="47">
        <f t="shared" si="1"/>
        <v>20.155002335300406</v>
      </c>
      <c r="H8" s="78">
        <v>167.4074776226266</v>
      </c>
      <c r="I8" s="165" t="s">
        <v>31</v>
      </c>
      <c r="J8" s="313">
        <v>4</v>
      </c>
    </row>
    <row r="9" spans="2:18" ht="27" customHeight="1">
      <c r="B9" s="312">
        <v>5</v>
      </c>
      <c r="C9" s="30" t="s">
        <v>8</v>
      </c>
      <c r="D9" s="75">
        <v>122.8224</v>
      </c>
      <c r="E9" s="75">
        <v>122.97873325966981</v>
      </c>
      <c r="F9" s="46">
        <f t="shared" si="0"/>
        <v>0.15633325966980749</v>
      </c>
      <c r="G9" s="46">
        <f t="shared" si="1"/>
        <v>0.12728399678707425</v>
      </c>
      <c r="H9" s="75">
        <v>138.70871202882589</v>
      </c>
      <c r="I9" s="164" t="s">
        <v>34</v>
      </c>
      <c r="J9" s="312">
        <v>5</v>
      </c>
    </row>
    <row r="10" spans="2:18" ht="27" customHeight="1">
      <c r="B10" s="313">
        <v>6</v>
      </c>
      <c r="C10" s="31" t="s">
        <v>3</v>
      </c>
      <c r="D10" s="78">
        <v>90.629252332744471</v>
      </c>
      <c r="E10" s="78">
        <v>116.20676942517592</v>
      </c>
      <c r="F10" s="47">
        <f t="shared" si="0"/>
        <v>25.577517092431449</v>
      </c>
      <c r="G10" s="47">
        <f t="shared" si="1"/>
        <v>28.222142888836633</v>
      </c>
      <c r="H10" s="78">
        <v>129.24814100382696</v>
      </c>
      <c r="I10" s="165" t="s">
        <v>28</v>
      </c>
      <c r="J10" s="313">
        <v>6</v>
      </c>
    </row>
    <row r="11" spans="2:18" ht="27" customHeight="1">
      <c r="B11" s="312">
        <v>7</v>
      </c>
      <c r="C11" s="30" t="s">
        <v>11</v>
      </c>
      <c r="D11" s="75">
        <v>83.458483669230162</v>
      </c>
      <c r="E11" s="75">
        <v>100.4905299732618</v>
      </c>
      <c r="F11" s="46">
        <f t="shared" si="0"/>
        <v>17.032046304031638</v>
      </c>
      <c r="G11" s="46">
        <f t="shared" si="1"/>
        <v>20.407807037969331</v>
      </c>
      <c r="H11" s="75">
        <v>112.15690889999649</v>
      </c>
      <c r="I11" s="164" t="s">
        <v>37</v>
      </c>
      <c r="J11" s="312">
        <v>7</v>
      </c>
    </row>
    <row r="12" spans="2:18" ht="27" customHeight="1">
      <c r="B12" s="313">
        <v>8</v>
      </c>
      <c r="C12" s="31" t="s">
        <v>0</v>
      </c>
      <c r="D12" s="78">
        <v>67.817276042500936</v>
      </c>
      <c r="E12" s="78">
        <v>85.994657300395971</v>
      </c>
      <c r="F12" s="47">
        <f t="shared" si="0"/>
        <v>18.177381257895036</v>
      </c>
      <c r="G12" s="47">
        <f t="shared" si="1"/>
        <v>26.803467078953908</v>
      </c>
      <c r="H12" s="78">
        <v>87.339549845424159</v>
      </c>
      <c r="I12" s="165" t="s">
        <v>25</v>
      </c>
      <c r="J12" s="313">
        <v>8</v>
      </c>
    </row>
    <row r="13" spans="2:18" ht="27" customHeight="1">
      <c r="B13" s="312">
        <v>9</v>
      </c>
      <c r="C13" s="30" t="s">
        <v>4</v>
      </c>
      <c r="D13" s="75">
        <v>59.953351556722112</v>
      </c>
      <c r="E13" s="75">
        <v>69.310500847496783</v>
      </c>
      <c r="F13" s="46">
        <f t="shared" si="0"/>
        <v>9.3571492907746716</v>
      </c>
      <c r="G13" s="46">
        <f t="shared" si="1"/>
        <v>15.607383153420262</v>
      </c>
      <c r="H13" s="75">
        <v>79.183887135948567</v>
      </c>
      <c r="I13" s="164" t="s">
        <v>29</v>
      </c>
      <c r="J13" s="312">
        <v>9</v>
      </c>
    </row>
    <row r="14" spans="2:18" ht="27" customHeight="1">
      <c r="B14" s="313">
        <v>10</v>
      </c>
      <c r="C14" s="31" t="s">
        <v>1</v>
      </c>
      <c r="D14" s="78">
        <v>48.546010638297943</v>
      </c>
      <c r="E14" s="78">
        <v>56.683640480704526</v>
      </c>
      <c r="F14" s="47">
        <f t="shared" si="0"/>
        <v>8.1376298424065823</v>
      </c>
      <c r="G14" s="47">
        <f t="shared" si="1"/>
        <v>16.762715896549505</v>
      </c>
      <c r="H14" s="78">
        <v>59.485515740113939</v>
      </c>
      <c r="I14" s="165" t="s">
        <v>26</v>
      </c>
      <c r="J14" s="313">
        <v>10</v>
      </c>
    </row>
    <row r="15" spans="2:18" ht="27" customHeight="1">
      <c r="B15" s="312">
        <v>11</v>
      </c>
      <c r="C15" s="30" t="s">
        <v>13</v>
      </c>
      <c r="D15" s="75">
        <v>35.949284681395724</v>
      </c>
      <c r="E15" s="75">
        <v>47.02868457812734</v>
      </c>
      <c r="F15" s="46">
        <f t="shared" si="0"/>
        <v>11.079399896731616</v>
      </c>
      <c r="G15" s="46">
        <f t="shared" si="1"/>
        <v>30.819528107232035</v>
      </c>
      <c r="H15" s="75">
        <v>52.574066992891346</v>
      </c>
      <c r="I15" s="164" t="s">
        <v>39</v>
      </c>
      <c r="J15" s="312">
        <v>11</v>
      </c>
    </row>
    <row r="16" spans="2:18" ht="27" customHeight="1">
      <c r="B16" s="313">
        <v>12</v>
      </c>
      <c r="C16" s="31" t="s">
        <v>9</v>
      </c>
      <c r="D16" s="78">
        <v>28.596332863187584</v>
      </c>
      <c r="E16" s="78">
        <v>32.925299947799651</v>
      </c>
      <c r="F16" s="47">
        <f t="shared" si="0"/>
        <v>4.3289670846120671</v>
      </c>
      <c r="G16" s="47">
        <f t="shared" si="1"/>
        <v>15.138189589983408</v>
      </c>
      <c r="H16" s="78">
        <v>39.741880209701293</v>
      </c>
      <c r="I16" s="165" t="s">
        <v>35</v>
      </c>
      <c r="J16" s="313">
        <v>12</v>
      </c>
    </row>
    <row r="17" spans="2:10" ht="27" customHeight="1">
      <c r="B17" s="312">
        <v>13</v>
      </c>
      <c r="C17" s="30" t="s">
        <v>12</v>
      </c>
      <c r="D17" s="75">
        <v>15.239352860551579</v>
      </c>
      <c r="E17" s="75">
        <v>17.390944060365634</v>
      </c>
      <c r="F17" s="46">
        <f t="shared" si="0"/>
        <v>2.1515911998140549</v>
      </c>
      <c r="G17" s="46">
        <f t="shared" si="1"/>
        <v>14.118652015622265</v>
      </c>
      <c r="H17" s="75">
        <v>19.041871200228933</v>
      </c>
      <c r="I17" s="164" t="s">
        <v>43</v>
      </c>
      <c r="J17" s="312">
        <v>13</v>
      </c>
    </row>
    <row r="18" spans="2:10" ht="27" customHeight="1">
      <c r="B18" s="313">
        <v>14</v>
      </c>
      <c r="C18" s="163" t="s">
        <v>50</v>
      </c>
      <c r="D18" s="78">
        <v>10.440900000000001</v>
      </c>
      <c r="E18" s="78">
        <v>12.420456216683883</v>
      </c>
      <c r="F18" s="47">
        <f t="shared" si="0"/>
        <v>1.979556216683882</v>
      </c>
      <c r="G18" s="47">
        <f t="shared" si="1"/>
        <v>18.959631992298384</v>
      </c>
      <c r="H18" s="78">
        <v>13.444720958975907</v>
      </c>
      <c r="I18" s="165" t="s">
        <v>49</v>
      </c>
      <c r="J18" s="313">
        <v>14</v>
      </c>
    </row>
    <row r="19" spans="2:10" ht="27" customHeight="1">
      <c r="B19" s="312">
        <v>15</v>
      </c>
      <c r="C19" s="30" t="s">
        <v>14</v>
      </c>
      <c r="D19" s="75">
        <v>9.5857151328091703</v>
      </c>
      <c r="E19" s="75">
        <v>12.308893291152147</v>
      </c>
      <c r="F19" s="46">
        <f t="shared" si="0"/>
        <v>2.7231781583429768</v>
      </c>
      <c r="G19" s="46">
        <f t="shared" si="1"/>
        <v>28.408711510968171</v>
      </c>
      <c r="H19" s="75">
        <v>12.973445108974817</v>
      </c>
      <c r="I19" s="164" t="s">
        <v>44</v>
      </c>
      <c r="J19" s="312">
        <v>15</v>
      </c>
    </row>
    <row r="20" spans="2:10" ht="27" customHeight="1">
      <c r="B20" s="313">
        <v>16</v>
      </c>
      <c r="C20" s="31" t="s">
        <v>7</v>
      </c>
      <c r="D20" s="78">
        <v>7.1195908984089584</v>
      </c>
      <c r="E20" s="78">
        <v>8.4652478901122308</v>
      </c>
      <c r="F20" s="47">
        <f t="shared" si="0"/>
        <v>1.3456569917032724</v>
      </c>
      <c r="G20" s="47">
        <f t="shared" si="1"/>
        <v>18.900762851472145</v>
      </c>
      <c r="H20" s="78">
        <v>9.2640418043425505</v>
      </c>
      <c r="I20" s="165" t="s">
        <v>40</v>
      </c>
      <c r="J20" s="313">
        <v>16</v>
      </c>
    </row>
    <row r="21" spans="2:10" ht="27" customHeight="1">
      <c r="B21" s="312">
        <v>17</v>
      </c>
      <c r="C21" s="30" t="s">
        <v>10</v>
      </c>
      <c r="D21" s="75">
        <v>6.5619532874699376</v>
      </c>
      <c r="E21" s="75">
        <v>8.16290421594897</v>
      </c>
      <c r="F21" s="46">
        <f t="shared" si="0"/>
        <v>1.6009509284790324</v>
      </c>
      <c r="G21" s="46">
        <f t="shared" si="1"/>
        <v>24.397475238600848</v>
      </c>
      <c r="H21" s="75">
        <v>8.1289099971712009</v>
      </c>
      <c r="I21" s="164" t="s">
        <v>41</v>
      </c>
      <c r="J21" s="312">
        <v>17</v>
      </c>
    </row>
    <row r="22" spans="2:10" ht="27" customHeight="1">
      <c r="B22" s="313">
        <v>18</v>
      </c>
      <c r="C22" s="31" t="s">
        <v>16</v>
      </c>
      <c r="D22" s="78">
        <v>6.1939443595417201</v>
      </c>
      <c r="E22" s="78">
        <v>7.04386879865132</v>
      </c>
      <c r="F22" s="47">
        <f t="shared" si="0"/>
        <v>0.84992443910959992</v>
      </c>
      <c r="G22" s="47">
        <f t="shared" si="1"/>
        <v>13.721861059347399</v>
      </c>
      <c r="H22" s="78">
        <v>7.5883298478918126</v>
      </c>
      <c r="I22" s="165" t="s">
        <v>42</v>
      </c>
      <c r="J22" s="313">
        <v>18</v>
      </c>
    </row>
    <row r="23" spans="2:10" ht="27" customHeight="1">
      <c r="B23" s="312">
        <v>19</v>
      </c>
      <c r="C23" s="30" t="s">
        <v>15</v>
      </c>
      <c r="D23" s="75">
        <v>23.762393226314078</v>
      </c>
      <c r="E23" s="75" t="s">
        <v>19</v>
      </c>
      <c r="F23" s="46" t="s">
        <v>19</v>
      </c>
      <c r="G23" s="46" t="s">
        <v>19</v>
      </c>
      <c r="H23" s="75" t="s">
        <v>19</v>
      </c>
      <c r="I23" s="164" t="s">
        <v>36</v>
      </c>
      <c r="J23" s="312">
        <v>19</v>
      </c>
    </row>
    <row r="24" spans="2:10" ht="27" customHeight="1">
      <c r="B24" s="313">
        <v>20</v>
      </c>
      <c r="C24" s="31" t="s">
        <v>17</v>
      </c>
      <c r="D24" s="78" t="s">
        <v>19</v>
      </c>
      <c r="E24" s="78" t="s">
        <v>19</v>
      </c>
      <c r="F24" s="47" t="s">
        <v>19</v>
      </c>
      <c r="G24" s="47" t="s">
        <v>19</v>
      </c>
      <c r="H24" s="78" t="s">
        <v>19</v>
      </c>
      <c r="I24" s="165" t="s">
        <v>30</v>
      </c>
      <c r="J24" s="313">
        <v>20</v>
      </c>
    </row>
    <row r="25" spans="2:10" ht="27" customHeight="1">
      <c r="B25" s="312">
        <v>21</v>
      </c>
      <c r="C25" s="162" t="s">
        <v>18</v>
      </c>
      <c r="D25" s="75" t="s">
        <v>19</v>
      </c>
      <c r="E25" s="75" t="s">
        <v>19</v>
      </c>
      <c r="F25" s="46" t="s">
        <v>19</v>
      </c>
      <c r="G25" s="46" t="s">
        <v>19</v>
      </c>
      <c r="H25" s="75" t="s">
        <v>19</v>
      </c>
      <c r="I25" s="164" t="s">
        <v>38</v>
      </c>
      <c r="J25" s="312">
        <v>21</v>
      </c>
    </row>
    <row r="26" spans="2:10" ht="27" customHeight="1">
      <c r="B26" s="475" t="s">
        <v>191</v>
      </c>
      <c r="C26" s="475"/>
      <c r="D26" s="80">
        <v>1801.2737447587506</v>
      </c>
      <c r="E26" s="80">
        <v>2191.9975814754112</v>
      </c>
      <c r="F26" s="257">
        <f t="shared" si="0"/>
        <v>390.72383671666057</v>
      </c>
      <c r="G26" s="257">
        <f t="shared" si="1"/>
        <v>21.691530110488081</v>
      </c>
      <c r="H26" s="80">
        <v>2361.1909227391207</v>
      </c>
      <c r="I26" s="469" t="s">
        <v>45</v>
      </c>
      <c r="J26" s="469"/>
    </row>
    <row r="27" spans="2:10">
      <c r="B27" s="355" t="s">
        <v>244</v>
      </c>
      <c r="C27" s="351"/>
      <c r="D27" s="351"/>
      <c r="E27" s="372"/>
      <c r="F27" s="372"/>
      <c r="G27" s="372"/>
      <c r="H27" s="351"/>
      <c r="I27" s="351"/>
      <c r="J27" s="354" t="s">
        <v>242</v>
      </c>
    </row>
    <row r="28" spans="2:10">
      <c r="E28" s="18"/>
      <c r="F28" s="18"/>
      <c r="G28" s="18"/>
    </row>
    <row r="56" spans="7:7">
      <c r="G56" s="18"/>
    </row>
    <row r="57" spans="7:7">
      <c r="G57" s="18"/>
    </row>
    <row r="58" spans="7:7">
      <c r="G58" s="18"/>
    </row>
    <row r="59" spans="7:7">
      <c r="G59" s="18"/>
    </row>
    <row r="60" spans="7:7">
      <c r="G60" s="18"/>
    </row>
    <row r="61" spans="7:7">
      <c r="G61" s="18"/>
    </row>
    <row r="62" spans="7:7">
      <c r="G62" s="18"/>
    </row>
    <row r="63" spans="7:7">
      <c r="G63" s="18"/>
    </row>
    <row r="64" spans="7:7">
      <c r="G64" s="18"/>
    </row>
    <row r="65" spans="7:7">
      <c r="G65" s="18"/>
    </row>
    <row r="66" spans="7:7">
      <c r="G66" s="18"/>
    </row>
    <row r="67" spans="7:7">
      <c r="G67" s="18"/>
    </row>
    <row r="68" spans="7:7">
      <c r="G68" s="18"/>
    </row>
    <row r="69" spans="7:7">
      <c r="G69" s="18"/>
    </row>
    <row r="70" spans="7:7">
      <c r="G70" s="18"/>
    </row>
    <row r="71" spans="7:7">
      <c r="G71" s="18"/>
    </row>
    <row r="72" spans="7:7">
      <c r="G72" s="18"/>
    </row>
    <row r="73" spans="7:7">
      <c r="G73" s="18"/>
    </row>
  </sheetData>
  <sortState xmlns:xlrd2="http://schemas.microsoft.com/office/spreadsheetml/2017/richdata2" ref="G56:H74">
    <sortCondition descending="1" ref="G56:G74"/>
  </sortState>
  <mergeCells count="10">
    <mergeCell ref="Q1:Q2"/>
    <mergeCell ref="B3:B4"/>
    <mergeCell ref="B1:J1"/>
    <mergeCell ref="B2:J2"/>
    <mergeCell ref="I26:J26"/>
    <mergeCell ref="B26:C26"/>
    <mergeCell ref="C3:C4"/>
    <mergeCell ref="I3:I4"/>
    <mergeCell ref="J3:J4"/>
    <mergeCell ref="F3:G3"/>
  </mergeCells>
  <printOptions horizontalCentered="1" verticalCentered="1"/>
  <pageMargins left="0" right="0" top="0" bottom="0" header="0" footer="0"/>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7F6F7-EFDD-487C-800B-7BCA3A481E28}">
  <sheetPr>
    <tabColor rgb="FFFFFF00"/>
  </sheetPr>
  <dimension ref="B1:S51"/>
  <sheetViews>
    <sheetView workbookViewId="0">
      <selection activeCell="S13" sqref="S13"/>
    </sheetView>
  </sheetViews>
  <sheetFormatPr defaultRowHeight="12.75"/>
  <cols>
    <col min="1" max="1" width="2.7109375" customWidth="1"/>
    <col min="2" max="2" width="6" customWidth="1"/>
    <col min="3" max="3" width="13" customWidth="1"/>
    <col min="4" max="6" width="11.7109375" customWidth="1"/>
    <col min="7" max="8" width="12.85546875" customWidth="1"/>
    <col min="9" max="9" width="10.85546875" customWidth="1"/>
    <col min="10" max="10" width="6.7109375" customWidth="1"/>
    <col min="19" max="19" width="18.140625" bestFit="1" customWidth="1"/>
  </cols>
  <sheetData>
    <row r="1" spans="2:19" s="42" customFormat="1" ht="27" customHeight="1">
      <c r="B1" s="486" t="s">
        <v>75</v>
      </c>
      <c r="C1" s="486"/>
      <c r="D1" s="486"/>
      <c r="E1" s="486"/>
      <c r="F1" s="486"/>
      <c r="G1" s="486"/>
      <c r="H1" s="486"/>
      <c r="I1" s="486"/>
      <c r="J1" s="486"/>
      <c r="R1" s="403"/>
      <c r="S1" s="383" t="s">
        <v>318</v>
      </c>
    </row>
    <row r="2" spans="2:19" s="42" customFormat="1" ht="27" customHeight="1">
      <c r="B2" s="416" t="s">
        <v>76</v>
      </c>
      <c r="C2" s="416"/>
      <c r="D2" s="416"/>
      <c r="E2" s="416"/>
      <c r="F2" s="416"/>
      <c r="G2" s="416"/>
      <c r="H2" s="416"/>
      <c r="I2" s="416"/>
      <c r="J2" s="416"/>
      <c r="R2" s="403"/>
      <c r="S2" s="383" t="s">
        <v>319</v>
      </c>
    </row>
    <row r="3" spans="2:19" ht="28.7" customHeight="1">
      <c r="B3" s="419" t="s">
        <v>53</v>
      </c>
      <c r="C3" s="411" t="s">
        <v>24</v>
      </c>
      <c r="D3" s="251">
        <v>2020</v>
      </c>
      <c r="E3" s="411">
        <v>2021</v>
      </c>
      <c r="F3" s="411"/>
      <c r="G3" s="252" t="s">
        <v>66</v>
      </c>
      <c r="H3" s="71" t="s">
        <v>51</v>
      </c>
      <c r="I3" s="411" t="s">
        <v>23</v>
      </c>
      <c r="J3" s="419" t="s">
        <v>52</v>
      </c>
    </row>
    <row r="4" spans="2:19" ht="28.7" customHeight="1">
      <c r="B4" s="419"/>
      <c r="C4" s="411"/>
      <c r="D4" s="252" t="s">
        <v>69</v>
      </c>
      <c r="E4" s="252" t="s">
        <v>69</v>
      </c>
      <c r="F4" s="251" t="s">
        <v>55</v>
      </c>
      <c r="G4" s="252" t="s">
        <v>57</v>
      </c>
      <c r="H4" s="251">
        <v>2022</v>
      </c>
      <c r="I4" s="411"/>
      <c r="J4" s="419"/>
    </row>
    <row r="5" spans="2:19" ht="28.7" customHeight="1">
      <c r="B5" s="263">
        <v>1</v>
      </c>
      <c r="C5" s="30" t="s">
        <v>58</v>
      </c>
      <c r="D5" s="48">
        <v>311.12321307011609</v>
      </c>
      <c r="E5" s="48">
        <v>370.60655817987094</v>
      </c>
      <c r="F5" s="62">
        <f t="shared" ref="F5:F22" si="0">E5/$E$26*100</f>
        <v>31.886169997608249</v>
      </c>
      <c r="G5" s="63">
        <f t="shared" ref="G5:G22" si="1">E5-D5</f>
        <v>59.48334510975485</v>
      </c>
      <c r="H5" s="48">
        <v>392.30452544966272</v>
      </c>
      <c r="I5" s="24" t="s">
        <v>33</v>
      </c>
      <c r="J5" s="263">
        <v>1</v>
      </c>
      <c r="L5" s="67"/>
    </row>
    <row r="6" spans="2:19" ht="28.7" customHeight="1">
      <c r="B6" s="265">
        <v>2</v>
      </c>
      <c r="C6" s="31" t="s">
        <v>6</v>
      </c>
      <c r="D6" s="49">
        <v>184.11189999999999</v>
      </c>
      <c r="E6" s="49">
        <v>279.73896650221144</v>
      </c>
      <c r="F6" s="64">
        <f t="shared" si="0"/>
        <v>24.068123037681367</v>
      </c>
      <c r="G6" s="65">
        <f t="shared" si="1"/>
        <v>95.627066502211449</v>
      </c>
      <c r="H6" s="49">
        <v>289.67605075328618</v>
      </c>
      <c r="I6" s="26" t="s">
        <v>32</v>
      </c>
      <c r="J6" s="265">
        <v>2</v>
      </c>
      <c r="L6" s="67"/>
    </row>
    <row r="7" spans="2:19" ht="28.7" customHeight="1">
      <c r="B7" s="263">
        <v>3</v>
      </c>
      <c r="C7" s="58" t="s">
        <v>5</v>
      </c>
      <c r="D7" s="48">
        <v>70.933241758241692</v>
      </c>
      <c r="E7" s="48">
        <v>93.439062416602994</v>
      </c>
      <c r="F7" s="62">
        <f t="shared" si="0"/>
        <v>8.0392906247139209</v>
      </c>
      <c r="G7" s="63">
        <f t="shared" si="1"/>
        <v>22.505820658361301</v>
      </c>
      <c r="H7" s="48">
        <v>103.1430210490629</v>
      </c>
      <c r="I7" s="24" t="s">
        <v>31</v>
      </c>
      <c r="J7" s="263">
        <v>3</v>
      </c>
      <c r="L7" s="67"/>
    </row>
    <row r="8" spans="2:19" ht="28.7" customHeight="1">
      <c r="B8" s="265">
        <v>4</v>
      </c>
      <c r="C8" s="31" t="s">
        <v>2</v>
      </c>
      <c r="D8" s="49">
        <v>54.121729469908402</v>
      </c>
      <c r="E8" s="49">
        <v>88.984347746037415</v>
      </c>
      <c r="F8" s="64">
        <f t="shared" si="0"/>
        <v>7.656016810094715</v>
      </c>
      <c r="G8" s="65">
        <f t="shared" si="1"/>
        <v>34.862618276129012</v>
      </c>
      <c r="H8" s="49">
        <v>99.182669775785186</v>
      </c>
      <c r="I8" s="26" t="s">
        <v>27</v>
      </c>
      <c r="J8" s="265">
        <v>4</v>
      </c>
      <c r="L8" s="67"/>
    </row>
    <row r="9" spans="2:19" ht="28.7" customHeight="1">
      <c r="B9" s="263">
        <v>5</v>
      </c>
      <c r="C9" s="30" t="s">
        <v>3</v>
      </c>
      <c r="D9" s="48">
        <v>47.006492451121581</v>
      </c>
      <c r="E9" s="48">
        <v>67.045582704676917</v>
      </c>
      <c r="F9" s="62">
        <f t="shared" si="0"/>
        <v>5.7684539048886831</v>
      </c>
      <c r="G9" s="63">
        <f t="shared" si="1"/>
        <v>20.039090253555337</v>
      </c>
      <c r="H9" s="48">
        <v>72.865403780687544</v>
      </c>
      <c r="I9" s="24" t="s">
        <v>28</v>
      </c>
      <c r="J9" s="263">
        <v>5</v>
      </c>
      <c r="L9" s="67"/>
    </row>
    <row r="10" spans="2:19" ht="28.7" customHeight="1">
      <c r="B10" s="265">
        <v>6</v>
      </c>
      <c r="C10" s="59" t="s">
        <v>8</v>
      </c>
      <c r="D10" s="49">
        <v>47.664900000000003</v>
      </c>
      <c r="E10" s="49">
        <v>44.490646441151704</v>
      </c>
      <c r="F10" s="64">
        <f t="shared" si="0"/>
        <v>3.8278769881819623</v>
      </c>
      <c r="G10" s="65">
        <f t="shared" si="1"/>
        <v>-3.1742535588482994</v>
      </c>
      <c r="H10" s="49">
        <v>54.0980065027912</v>
      </c>
      <c r="I10" s="26" t="s">
        <v>34</v>
      </c>
      <c r="J10" s="265">
        <v>6</v>
      </c>
      <c r="K10" s="18"/>
      <c r="L10" s="67"/>
    </row>
    <row r="11" spans="2:19" ht="28.7" customHeight="1">
      <c r="B11" s="263">
        <v>7</v>
      </c>
      <c r="C11" s="30" t="s">
        <v>11</v>
      </c>
      <c r="D11" s="48">
        <v>37.353592800811008</v>
      </c>
      <c r="E11" s="48">
        <v>44.1583256743574</v>
      </c>
      <c r="F11" s="62">
        <f t="shared" si="0"/>
        <v>3.799284843143353</v>
      </c>
      <c r="G11" s="63">
        <f t="shared" si="1"/>
        <v>6.8047328735463921</v>
      </c>
      <c r="H11" s="48">
        <v>49.678482036634698</v>
      </c>
      <c r="I11" s="24" t="s">
        <v>37</v>
      </c>
      <c r="J11" s="263">
        <v>7</v>
      </c>
      <c r="L11" s="67"/>
    </row>
    <row r="12" spans="2:19" ht="28.7" customHeight="1">
      <c r="B12" s="265">
        <v>8</v>
      </c>
      <c r="C12" s="31" t="s">
        <v>4</v>
      </c>
      <c r="D12" s="49">
        <v>32.72890620402751</v>
      </c>
      <c r="E12" s="49">
        <v>40.400590265257193</v>
      </c>
      <c r="F12" s="64">
        <f t="shared" si="0"/>
        <v>3.4759775853088932</v>
      </c>
      <c r="G12" s="65">
        <f t="shared" si="1"/>
        <v>7.6716840612296835</v>
      </c>
      <c r="H12" s="49">
        <v>47.010885849177974</v>
      </c>
      <c r="I12" s="26" t="s">
        <v>29</v>
      </c>
      <c r="J12" s="265">
        <v>8</v>
      </c>
      <c r="L12" s="67"/>
    </row>
    <row r="13" spans="2:19" ht="28.7" customHeight="1">
      <c r="B13" s="263">
        <v>9</v>
      </c>
      <c r="C13" s="60" t="s">
        <v>0</v>
      </c>
      <c r="D13" s="48">
        <v>24.915554110576519</v>
      </c>
      <c r="E13" s="48">
        <v>38.714388648467619</v>
      </c>
      <c r="F13" s="62">
        <f t="shared" si="0"/>
        <v>3.3309005211920222</v>
      </c>
      <c r="G13" s="63">
        <f t="shared" si="1"/>
        <v>13.7988345378911</v>
      </c>
      <c r="H13" s="48">
        <v>41.151282850229585</v>
      </c>
      <c r="I13" s="24" t="s">
        <v>25</v>
      </c>
      <c r="J13" s="263">
        <v>9</v>
      </c>
      <c r="L13" s="67"/>
    </row>
    <row r="14" spans="2:19" ht="28.7" customHeight="1">
      <c r="B14" s="265">
        <v>10</v>
      </c>
      <c r="C14" s="31" t="s">
        <v>1</v>
      </c>
      <c r="D14" s="49">
        <v>25.249202127659601</v>
      </c>
      <c r="E14" s="49">
        <v>30.4374690938191</v>
      </c>
      <c r="F14" s="64">
        <f t="shared" si="0"/>
        <v>2.6187726374540348</v>
      </c>
      <c r="G14" s="65">
        <f t="shared" si="1"/>
        <v>5.1882669661594996</v>
      </c>
      <c r="H14" s="49">
        <v>31.991165067360999</v>
      </c>
      <c r="I14" s="26" t="s">
        <v>26</v>
      </c>
      <c r="J14" s="265">
        <v>10</v>
      </c>
      <c r="L14" s="67"/>
    </row>
    <row r="15" spans="2:19" ht="28.7" customHeight="1">
      <c r="B15" s="263">
        <v>11</v>
      </c>
      <c r="C15" s="30" t="s">
        <v>13</v>
      </c>
      <c r="D15" s="48">
        <v>16.179929001517159</v>
      </c>
      <c r="E15" s="48">
        <v>21.267654013014919</v>
      </c>
      <c r="F15" s="62">
        <f t="shared" si="0"/>
        <v>1.8298219940840257</v>
      </c>
      <c r="G15" s="63">
        <f t="shared" si="1"/>
        <v>5.0877250114977599</v>
      </c>
      <c r="H15" s="48">
        <v>23.625955492679463</v>
      </c>
      <c r="I15" s="24" t="s">
        <v>39</v>
      </c>
      <c r="J15" s="263">
        <v>11</v>
      </c>
      <c r="L15" s="67"/>
    </row>
    <row r="16" spans="2:19" ht="28.7" customHeight="1">
      <c r="B16" s="265">
        <v>12</v>
      </c>
      <c r="C16" s="31" t="s">
        <v>9</v>
      </c>
      <c r="D16" s="49">
        <v>10.36854724964739</v>
      </c>
      <c r="E16" s="49">
        <v>12.462642577611092</v>
      </c>
      <c r="F16" s="64">
        <f t="shared" si="0"/>
        <v>1.0722582509084198</v>
      </c>
      <c r="G16" s="65">
        <f t="shared" si="1"/>
        <v>2.0940953279637018</v>
      </c>
      <c r="H16" s="49">
        <v>17.015097375672301</v>
      </c>
      <c r="I16" s="26" t="s">
        <v>35</v>
      </c>
      <c r="J16" s="265">
        <v>12</v>
      </c>
      <c r="L16" s="67"/>
    </row>
    <row r="17" spans="2:16" ht="28.7" customHeight="1">
      <c r="B17" s="263">
        <v>13</v>
      </c>
      <c r="C17" s="58" t="s">
        <v>12</v>
      </c>
      <c r="D17" s="48">
        <v>5.0856087765197397</v>
      </c>
      <c r="E17" s="48">
        <v>6.8539637146792298</v>
      </c>
      <c r="F17" s="62">
        <f t="shared" si="0"/>
        <v>0.58969990503414282</v>
      </c>
      <c r="G17" s="63">
        <f t="shared" si="1"/>
        <v>1.7683549381594901</v>
      </c>
      <c r="H17" s="48">
        <v>7.4499174501743095</v>
      </c>
      <c r="I17" s="24" t="s">
        <v>43</v>
      </c>
      <c r="J17" s="263">
        <v>13</v>
      </c>
      <c r="L17" s="67"/>
    </row>
    <row r="18" spans="2:16" ht="28.7" customHeight="1">
      <c r="B18" s="265">
        <v>14</v>
      </c>
      <c r="C18" s="31" t="s">
        <v>7</v>
      </c>
      <c r="D18" s="49">
        <v>3.6948474106417724</v>
      </c>
      <c r="E18" s="49">
        <v>4.1098439304677994</v>
      </c>
      <c r="F18" s="64">
        <f t="shared" si="0"/>
        <v>0.35360189758685273</v>
      </c>
      <c r="G18" s="65">
        <f t="shared" si="1"/>
        <v>0.41499651982602703</v>
      </c>
      <c r="H18" s="49">
        <v>4.53713349559915</v>
      </c>
      <c r="I18" s="26" t="s">
        <v>40</v>
      </c>
      <c r="J18" s="265">
        <v>14</v>
      </c>
      <c r="L18" s="67"/>
    </row>
    <row r="19" spans="2:16" ht="28.7" customHeight="1">
      <c r="B19" s="263">
        <v>15</v>
      </c>
      <c r="C19" s="30" t="s">
        <v>10</v>
      </c>
      <c r="D19" s="48">
        <v>2.8691304597838423</v>
      </c>
      <c r="E19" s="48">
        <v>3.6497865930524593</v>
      </c>
      <c r="F19" s="62">
        <f t="shared" si="0"/>
        <v>0.31401958004364067</v>
      </c>
      <c r="G19" s="63">
        <f t="shared" si="1"/>
        <v>0.78065613326861705</v>
      </c>
      <c r="H19" s="48">
        <v>3.5151828217135903</v>
      </c>
      <c r="I19" s="24" t="s">
        <v>41</v>
      </c>
      <c r="J19" s="263">
        <v>15</v>
      </c>
      <c r="L19" s="67"/>
    </row>
    <row r="20" spans="2:16" ht="28.7" customHeight="1">
      <c r="B20" s="265">
        <v>16</v>
      </c>
      <c r="C20" s="61" t="s">
        <v>50</v>
      </c>
      <c r="D20" s="49">
        <v>2.4944000000000002</v>
      </c>
      <c r="E20" s="49">
        <v>2.9876142368466532</v>
      </c>
      <c r="F20" s="64">
        <f t="shared" si="0"/>
        <v>0.2570477325367016</v>
      </c>
      <c r="G20" s="65">
        <f t="shared" si="1"/>
        <v>0.493214236846653</v>
      </c>
      <c r="H20" s="49">
        <v>3.2067224796861953</v>
      </c>
      <c r="I20" s="26" t="s">
        <v>49</v>
      </c>
      <c r="J20" s="265">
        <v>16</v>
      </c>
      <c r="L20" s="67"/>
    </row>
    <row r="21" spans="2:16" ht="28.7" customHeight="1">
      <c r="B21" s="263">
        <v>17</v>
      </c>
      <c r="C21" s="58" t="s">
        <v>14</v>
      </c>
      <c r="D21" s="48">
        <v>1.178201638277899</v>
      </c>
      <c r="E21" s="48">
        <v>1.8863606851625161</v>
      </c>
      <c r="F21" s="62">
        <f t="shared" si="0"/>
        <v>0.1622983084252492</v>
      </c>
      <c r="G21" s="63">
        <f t="shared" si="1"/>
        <v>0.70815904688461706</v>
      </c>
      <c r="H21" s="48">
        <v>2.2088930694304856</v>
      </c>
      <c r="I21" s="24" t="s">
        <v>44</v>
      </c>
      <c r="J21" s="263">
        <v>17</v>
      </c>
      <c r="L21" s="67"/>
    </row>
    <row r="22" spans="2:16" ht="28.7" customHeight="1">
      <c r="B22" s="265">
        <v>18</v>
      </c>
      <c r="C22" s="59" t="s">
        <v>16</v>
      </c>
      <c r="D22" s="49">
        <v>0.82536358625549011</v>
      </c>
      <c r="E22" s="49">
        <v>1.17972375363372</v>
      </c>
      <c r="F22" s="64">
        <f t="shared" si="0"/>
        <v>0.10150082703157198</v>
      </c>
      <c r="G22" s="65">
        <f t="shared" si="1"/>
        <v>0.35436016737822984</v>
      </c>
      <c r="H22" s="49">
        <v>1.2694562246634522</v>
      </c>
      <c r="I22" s="26" t="s">
        <v>42</v>
      </c>
      <c r="J22" s="265">
        <v>18</v>
      </c>
      <c r="L22" s="67"/>
    </row>
    <row r="23" spans="2:16" ht="28.7" customHeight="1">
      <c r="B23" s="263">
        <v>19</v>
      </c>
      <c r="C23" s="30" t="s">
        <v>15</v>
      </c>
      <c r="D23" s="48">
        <v>8.7627226765496591</v>
      </c>
      <c r="E23" s="48" t="s">
        <v>20</v>
      </c>
      <c r="F23" s="62" t="s">
        <v>20</v>
      </c>
      <c r="G23" s="48" t="s">
        <v>20</v>
      </c>
      <c r="H23" s="48" t="s">
        <v>20</v>
      </c>
      <c r="I23" s="24" t="s">
        <v>36</v>
      </c>
      <c r="J23" s="263">
        <v>19</v>
      </c>
    </row>
    <row r="24" spans="2:16" ht="28.7" customHeight="1">
      <c r="B24" s="265">
        <v>20</v>
      </c>
      <c r="C24" s="59" t="s">
        <v>17</v>
      </c>
      <c r="D24" s="49" t="s">
        <v>20</v>
      </c>
      <c r="E24" s="49" t="s">
        <v>20</v>
      </c>
      <c r="F24" s="64" t="s">
        <v>20</v>
      </c>
      <c r="G24" s="49" t="s">
        <v>20</v>
      </c>
      <c r="H24" s="49" t="s">
        <v>20</v>
      </c>
      <c r="I24" s="26" t="s">
        <v>30</v>
      </c>
      <c r="J24" s="265">
        <v>20</v>
      </c>
    </row>
    <row r="25" spans="2:16" ht="28.7" customHeight="1">
      <c r="B25" s="263">
        <v>21</v>
      </c>
      <c r="C25" s="58" t="s">
        <v>18</v>
      </c>
      <c r="D25" s="48" t="s">
        <v>20</v>
      </c>
      <c r="E25" s="48" t="s">
        <v>20</v>
      </c>
      <c r="F25" s="62" t="s">
        <v>20</v>
      </c>
      <c r="G25" s="48" t="s">
        <v>20</v>
      </c>
      <c r="H25" s="48" t="s">
        <v>20</v>
      </c>
      <c r="I25" s="24" t="s">
        <v>38</v>
      </c>
      <c r="J25" s="263">
        <v>21</v>
      </c>
    </row>
    <row r="26" spans="2:16" ht="28.7" customHeight="1">
      <c r="B26" s="485" t="s">
        <v>21</v>
      </c>
      <c r="C26" s="485"/>
      <c r="D26" s="320">
        <v>886.66748279165552</v>
      </c>
      <c r="E26" s="320">
        <v>1162.2799420804374</v>
      </c>
      <c r="F26" s="267">
        <f>E26/$E$26*100</f>
        <v>100</v>
      </c>
      <c r="G26" s="257">
        <f>E26-D26</f>
        <v>275.61245928878191</v>
      </c>
      <c r="H26" s="320">
        <v>1255.4330697977141</v>
      </c>
      <c r="I26" s="418" t="s">
        <v>45</v>
      </c>
      <c r="J26" s="418"/>
      <c r="L26" s="18"/>
    </row>
    <row r="27" spans="2:16">
      <c r="B27" s="355" t="s">
        <v>244</v>
      </c>
      <c r="C27" s="351"/>
      <c r="D27" s="351"/>
      <c r="E27" s="372"/>
      <c r="F27" s="372"/>
      <c r="G27" s="372"/>
      <c r="H27" s="351"/>
      <c r="I27" s="351"/>
      <c r="J27" s="354" t="s">
        <v>242</v>
      </c>
      <c r="P27" s="66"/>
    </row>
    <row r="31" spans="2:16" ht="15.75">
      <c r="J31" s="7"/>
      <c r="K31" s="6"/>
    </row>
    <row r="32" spans="2:16" ht="15.75">
      <c r="J32" s="7"/>
      <c r="K32" s="6"/>
    </row>
    <row r="33" spans="10:11" ht="15.75">
      <c r="J33" s="7"/>
      <c r="K33" s="6"/>
    </row>
    <row r="34" spans="10:11" ht="15.75">
      <c r="J34" s="7"/>
      <c r="K34" s="6"/>
    </row>
    <row r="35" spans="10:11" ht="15.75">
      <c r="J35" s="7"/>
      <c r="K35" s="6"/>
    </row>
    <row r="36" spans="10:11" ht="15.75">
      <c r="J36" s="7"/>
      <c r="K36" s="6"/>
    </row>
    <row r="37" spans="10:11" ht="15.75">
      <c r="J37" s="7"/>
      <c r="K37" s="6"/>
    </row>
    <row r="38" spans="10:11" ht="15.75">
      <c r="J38" s="7"/>
      <c r="K38" s="6"/>
    </row>
    <row r="39" spans="10:11" ht="15.75">
      <c r="J39" s="7"/>
      <c r="K39" s="6"/>
    </row>
    <row r="40" spans="10:11" ht="15.75">
      <c r="J40" s="7"/>
      <c r="K40" s="6"/>
    </row>
    <row r="41" spans="10:11" ht="15.75">
      <c r="J41" s="7"/>
      <c r="K41" s="6"/>
    </row>
    <row r="42" spans="10:11" ht="15.75">
      <c r="J42" s="7"/>
      <c r="K42" s="6"/>
    </row>
    <row r="43" spans="10:11" ht="15.75">
      <c r="J43" s="7"/>
      <c r="K43" s="6"/>
    </row>
    <row r="44" spans="10:11" ht="15.75">
      <c r="J44" s="7"/>
      <c r="K44" s="6"/>
    </row>
    <row r="45" spans="10:11" ht="15.75">
      <c r="J45" s="7"/>
      <c r="K45" s="6"/>
    </row>
    <row r="46" spans="10:11" ht="15.75">
      <c r="J46" s="7"/>
      <c r="K46" s="6"/>
    </row>
    <row r="47" spans="10:11" ht="15.75">
      <c r="J47" s="7"/>
      <c r="K47" s="6"/>
    </row>
    <row r="48" spans="10:11" ht="15.75">
      <c r="J48" s="7"/>
      <c r="K48" s="6"/>
    </row>
    <row r="49" spans="10:11" ht="15.75">
      <c r="J49" s="7"/>
      <c r="K49" s="6"/>
    </row>
    <row r="50" spans="10:11" ht="15.75">
      <c r="J50" s="7"/>
      <c r="K50" s="6"/>
    </row>
    <row r="51" spans="10:11" ht="15.75">
      <c r="J51" s="7"/>
      <c r="K51" s="6"/>
    </row>
  </sheetData>
  <sortState xmlns:xlrd2="http://schemas.microsoft.com/office/spreadsheetml/2017/richdata2" ref="C5:I24">
    <sortCondition descending="1" ref="E5:E24"/>
  </sortState>
  <mergeCells count="10">
    <mergeCell ref="R1:R2"/>
    <mergeCell ref="J3:J4"/>
    <mergeCell ref="B26:C26"/>
    <mergeCell ref="B2:J2"/>
    <mergeCell ref="B1:J1"/>
    <mergeCell ref="E3:F3"/>
    <mergeCell ref="I26:J26"/>
    <mergeCell ref="B3:B4"/>
    <mergeCell ref="C3:C4"/>
    <mergeCell ref="I3:I4"/>
  </mergeCells>
  <printOptions horizontalCentered="1" verticalCentered="1"/>
  <pageMargins left="0" right="0" top="0" bottom="0" header="0" footer="0"/>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BDED-F945-431B-8083-96E2287B682A}">
  <sheetPr>
    <tabColor rgb="FFFFFF00"/>
  </sheetPr>
  <dimension ref="B1:T57"/>
  <sheetViews>
    <sheetView topLeftCell="A16" workbookViewId="0">
      <selection activeCell="S16" sqref="S16:T17"/>
    </sheetView>
  </sheetViews>
  <sheetFormatPr defaultRowHeight="12.75"/>
  <cols>
    <col min="1" max="1" width="2.7109375" customWidth="1"/>
    <col min="2" max="2" width="6.140625" customWidth="1"/>
    <col min="3" max="4" width="12.42578125" customWidth="1"/>
    <col min="5" max="6" width="11" customWidth="1"/>
    <col min="7" max="9" width="12.42578125" customWidth="1"/>
    <col min="10" max="10" width="6" customWidth="1"/>
    <col min="16" max="16" width="14" bestFit="1" customWidth="1"/>
    <col min="17" max="18" width="10.5703125" bestFit="1" customWidth="1"/>
    <col min="19" max="19" width="14.28515625" bestFit="1" customWidth="1"/>
    <col min="20" max="20" width="18.140625" bestFit="1" customWidth="1"/>
  </cols>
  <sheetData>
    <row r="1" spans="2:20" s="42" customFormat="1" ht="29.25" customHeight="1">
      <c r="B1" s="487" t="s">
        <v>78</v>
      </c>
      <c r="C1" s="487"/>
      <c r="D1" s="487"/>
      <c r="E1" s="487"/>
      <c r="F1" s="487"/>
      <c r="G1" s="487"/>
      <c r="H1" s="487"/>
      <c r="I1" s="487"/>
      <c r="J1" s="487"/>
    </row>
    <row r="2" spans="2:20" s="42" customFormat="1" ht="29.25" customHeight="1">
      <c r="B2" s="488" t="s">
        <v>77</v>
      </c>
      <c r="C2" s="488"/>
      <c r="D2" s="488"/>
      <c r="E2" s="488"/>
      <c r="F2" s="488"/>
      <c r="G2" s="488"/>
      <c r="H2" s="488"/>
      <c r="I2" s="488"/>
      <c r="J2" s="488"/>
    </row>
    <row r="3" spans="2:20" ht="28.5">
      <c r="B3" s="419" t="s">
        <v>53</v>
      </c>
      <c r="C3" s="411" t="s">
        <v>24</v>
      </c>
      <c r="D3" s="251">
        <v>2020</v>
      </c>
      <c r="E3" s="411">
        <v>2021</v>
      </c>
      <c r="F3" s="411"/>
      <c r="G3" s="252" t="s">
        <v>66</v>
      </c>
      <c r="H3" s="71" t="s">
        <v>51</v>
      </c>
      <c r="I3" s="411" t="s">
        <v>23</v>
      </c>
      <c r="J3" s="419" t="s">
        <v>52</v>
      </c>
    </row>
    <row r="4" spans="2:20" ht="28.5">
      <c r="B4" s="419"/>
      <c r="C4" s="411"/>
      <c r="D4" s="252" t="s">
        <v>69</v>
      </c>
      <c r="E4" s="252" t="s">
        <v>69</v>
      </c>
      <c r="F4" s="251" t="s">
        <v>55</v>
      </c>
      <c r="G4" s="252" t="s">
        <v>57</v>
      </c>
      <c r="H4" s="251">
        <v>2022</v>
      </c>
      <c r="I4" s="411"/>
      <c r="J4" s="419"/>
    </row>
    <row r="5" spans="2:20" ht="28.5" customHeight="1">
      <c r="B5" s="25">
        <v>1</v>
      </c>
      <c r="C5" s="36" t="s">
        <v>58</v>
      </c>
      <c r="D5" s="23">
        <v>256.39210347174946</v>
      </c>
      <c r="E5" s="23">
        <v>282.12525517293921</v>
      </c>
      <c r="F5" s="40">
        <f t="shared" ref="F5:F22" si="0">E5/$E$26*100</f>
        <v>27.398312350821357</v>
      </c>
      <c r="G5" s="40">
        <f t="shared" ref="G5:G22" si="1">E5-D5</f>
        <v>25.73315170118974</v>
      </c>
      <c r="H5" s="23">
        <v>301.43801154765612</v>
      </c>
      <c r="I5" s="32" t="s">
        <v>33</v>
      </c>
      <c r="J5" s="25">
        <v>1</v>
      </c>
      <c r="K5" s="66"/>
    </row>
    <row r="6" spans="2:20" ht="28.5" customHeight="1">
      <c r="B6" s="28">
        <v>2</v>
      </c>
      <c r="C6" s="39" t="s">
        <v>6</v>
      </c>
      <c r="D6" s="27">
        <v>179.80289999999999</v>
      </c>
      <c r="E6" s="27">
        <v>219.85446618363349</v>
      </c>
      <c r="F6" s="41">
        <f t="shared" si="0"/>
        <v>21.350946878292998</v>
      </c>
      <c r="G6" s="41">
        <f t="shared" si="1"/>
        <v>40.051566183633497</v>
      </c>
      <c r="H6" s="27">
        <v>228.791188476732</v>
      </c>
      <c r="I6" s="33" t="s">
        <v>32</v>
      </c>
      <c r="J6" s="28">
        <v>2</v>
      </c>
      <c r="K6" s="66"/>
    </row>
    <row r="7" spans="2:20" ht="28.5" customHeight="1">
      <c r="B7" s="25">
        <v>3</v>
      </c>
      <c r="C7" s="37" t="s">
        <v>8</v>
      </c>
      <c r="D7" s="23">
        <v>75.157499999999999</v>
      </c>
      <c r="E7" s="23">
        <v>78.488086818518099</v>
      </c>
      <c r="F7" s="40">
        <f t="shared" si="0"/>
        <v>7.6222921523064286</v>
      </c>
      <c r="G7" s="40">
        <f t="shared" si="1"/>
        <v>3.3305868185180998</v>
      </c>
      <c r="H7" s="23">
        <v>84.610705526034693</v>
      </c>
      <c r="I7" s="32" t="s">
        <v>34</v>
      </c>
      <c r="J7" s="25">
        <v>3</v>
      </c>
      <c r="K7" s="66"/>
    </row>
    <row r="8" spans="2:20" ht="28.5" customHeight="1">
      <c r="B8" s="28">
        <v>4</v>
      </c>
      <c r="C8" s="39" t="s">
        <v>2</v>
      </c>
      <c r="D8" s="27">
        <v>69.047854999999998</v>
      </c>
      <c r="E8" s="27">
        <v>70.855221836594211</v>
      </c>
      <c r="F8" s="41">
        <f t="shared" si="0"/>
        <v>6.8810340937954866</v>
      </c>
      <c r="G8" s="41">
        <f t="shared" si="1"/>
        <v>1.8073668365942126</v>
      </c>
      <c r="H8" s="27">
        <v>84.863504368105197</v>
      </c>
      <c r="I8" s="33" t="s">
        <v>27</v>
      </c>
      <c r="J8" s="28">
        <v>4</v>
      </c>
      <c r="K8" s="66"/>
    </row>
    <row r="9" spans="2:20" ht="28.5" customHeight="1">
      <c r="B9" s="25">
        <v>5</v>
      </c>
      <c r="C9" s="37" t="s">
        <v>5</v>
      </c>
      <c r="D9" s="23">
        <v>59.064560439560402</v>
      </c>
      <c r="E9" s="23">
        <v>62.759799850005301</v>
      </c>
      <c r="F9" s="40">
        <f t="shared" si="0"/>
        <v>6.0948552738089221</v>
      </c>
      <c r="G9" s="40">
        <f t="shared" si="1"/>
        <v>3.6952394104448985</v>
      </c>
      <c r="H9" s="23">
        <v>64.264456573563706</v>
      </c>
      <c r="I9" s="32" t="s">
        <v>31</v>
      </c>
      <c r="J9" s="25">
        <v>5</v>
      </c>
      <c r="K9" s="66"/>
    </row>
    <row r="10" spans="2:20" ht="28.5" customHeight="1">
      <c r="B10" s="28">
        <v>6</v>
      </c>
      <c r="C10" s="39" t="s">
        <v>11</v>
      </c>
      <c r="D10" s="27">
        <v>46.104890868419155</v>
      </c>
      <c r="E10" s="27">
        <v>56.332204298904394</v>
      </c>
      <c r="F10" s="41">
        <f t="shared" si="0"/>
        <v>5.470645752169812</v>
      </c>
      <c r="G10" s="41">
        <f t="shared" si="1"/>
        <v>10.227313430485239</v>
      </c>
      <c r="H10" s="27">
        <v>62.478426863361804</v>
      </c>
      <c r="I10" s="33" t="s">
        <v>37</v>
      </c>
      <c r="J10" s="28">
        <v>6</v>
      </c>
      <c r="K10" s="66"/>
    </row>
    <row r="11" spans="2:20" ht="28.5" customHeight="1">
      <c r="B11" s="25">
        <v>7</v>
      </c>
      <c r="C11" s="37" t="s">
        <v>3</v>
      </c>
      <c r="D11" s="23">
        <v>43.622759881622898</v>
      </c>
      <c r="E11" s="23">
        <v>49.161186720499003</v>
      </c>
      <c r="F11" s="40">
        <f t="shared" si="0"/>
        <v>4.7742395429279441</v>
      </c>
      <c r="G11" s="40">
        <f t="shared" si="1"/>
        <v>5.5384268388761058</v>
      </c>
      <c r="H11" s="23">
        <v>56.382737223139401</v>
      </c>
      <c r="I11" s="32" t="s">
        <v>28</v>
      </c>
      <c r="J11" s="25">
        <v>7</v>
      </c>
      <c r="K11" s="66"/>
    </row>
    <row r="12" spans="2:20" ht="28.5" customHeight="1">
      <c r="B12" s="28">
        <v>8</v>
      </c>
      <c r="C12" s="39" t="s">
        <v>0</v>
      </c>
      <c r="D12" s="27">
        <v>42.901721931924413</v>
      </c>
      <c r="E12" s="27">
        <v>47.28026865192836</v>
      </c>
      <c r="F12" s="41">
        <f t="shared" si="0"/>
        <v>4.591576063483636</v>
      </c>
      <c r="G12" s="41">
        <f t="shared" si="1"/>
        <v>4.3785467200039463</v>
      </c>
      <c r="H12" s="27">
        <v>46.188266995194581</v>
      </c>
      <c r="I12" s="33" t="s">
        <v>25</v>
      </c>
      <c r="J12" s="28">
        <v>8</v>
      </c>
      <c r="K12" s="66"/>
    </row>
    <row r="13" spans="2:20" ht="28.5" customHeight="1">
      <c r="B13" s="25">
        <v>9</v>
      </c>
      <c r="C13" s="37" t="s">
        <v>4</v>
      </c>
      <c r="D13" s="23">
        <v>27.224445352694602</v>
      </c>
      <c r="E13" s="23">
        <v>28.909910582239586</v>
      </c>
      <c r="F13" s="40">
        <f t="shared" si="0"/>
        <v>2.8075570890701691</v>
      </c>
      <c r="G13" s="40">
        <f t="shared" si="1"/>
        <v>1.6854652295449846</v>
      </c>
      <c r="H13" s="23">
        <v>32.173001286770599</v>
      </c>
      <c r="I13" s="32" t="s">
        <v>29</v>
      </c>
      <c r="J13" s="25">
        <v>9</v>
      </c>
      <c r="K13" s="66"/>
    </row>
    <row r="14" spans="2:20" ht="28.5" customHeight="1">
      <c r="B14" s="28">
        <v>10</v>
      </c>
      <c r="C14" s="39" t="s">
        <v>1</v>
      </c>
      <c r="D14" s="27">
        <v>23.296808510638339</v>
      </c>
      <c r="E14" s="27">
        <v>26.246171386885429</v>
      </c>
      <c r="F14" s="41">
        <f t="shared" si="0"/>
        <v>2.5488707178316155</v>
      </c>
      <c r="G14" s="41">
        <f t="shared" si="1"/>
        <v>2.9493628762470898</v>
      </c>
      <c r="H14" s="27">
        <v>27.49435067275294</v>
      </c>
      <c r="I14" s="33" t="s">
        <v>26</v>
      </c>
      <c r="J14" s="28">
        <v>10</v>
      </c>
      <c r="K14" s="66"/>
    </row>
    <row r="15" spans="2:20" ht="28.5" customHeight="1">
      <c r="B15" s="25">
        <v>11</v>
      </c>
      <c r="C15" s="37" t="s">
        <v>13</v>
      </c>
      <c r="D15" s="23">
        <v>19.769355679878565</v>
      </c>
      <c r="E15" s="23">
        <v>25.761030565112421</v>
      </c>
      <c r="F15" s="40">
        <f t="shared" si="0"/>
        <v>2.5017567515157562</v>
      </c>
      <c r="G15" s="40">
        <f t="shared" si="1"/>
        <v>5.9916748852338557</v>
      </c>
      <c r="H15" s="23">
        <v>28.948111500211887</v>
      </c>
      <c r="I15" s="32" t="s">
        <v>39</v>
      </c>
      <c r="J15" s="25">
        <v>11</v>
      </c>
      <c r="K15" s="66"/>
    </row>
    <row r="16" spans="2:20" ht="28.5" customHeight="1">
      <c r="B16" s="28">
        <v>12</v>
      </c>
      <c r="C16" s="39" t="s">
        <v>9</v>
      </c>
      <c r="D16" s="27">
        <v>18.227785613540192</v>
      </c>
      <c r="E16" s="27">
        <v>20.462657370188559</v>
      </c>
      <c r="F16" s="41">
        <f t="shared" si="0"/>
        <v>1.9872105310550674</v>
      </c>
      <c r="G16" s="41">
        <f t="shared" si="1"/>
        <v>2.2348717566483671</v>
      </c>
      <c r="H16" s="27">
        <v>22.726782834028992</v>
      </c>
      <c r="I16" s="33" t="s">
        <v>35</v>
      </c>
      <c r="J16" s="28">
        <v>12</v>
      </c>
      <c r="K16" s="66"/>
      <c r="S16" s="403"/>
      <c r="T16" s="383" t="s">
        <v>318</v>
      </c>
    </row>
    <row r="17" spans="2:20" ht="28.5" customHeight="1">
      <c r="B17" s="25">
        <v>13</v>
      </c>
      <c r="C17" s="37" t="s">
        <v>12</v>
      </c>
      <c r="D17" s="23">
        <v>10.153744084031839</v>
      </c>
      <c r="E17" s="23">
        <v>10.536980345686402</v>
      </c>
      <c r="F17" s="40">
        <f t="shared" si="0"/>
        <v>1.0232883212409145</v>
      </c>
      <c r="G17" s="40">
        <f t="shared" si="1"/>
        <v>0.38323626165456304</v>
      </c>
      <c r="H17" s="23">
        <v>11.591953750054621</v>
      </c>
      <c r="I17" s="32" t="s">
        <v>43</v>
      </c>
      <c r="J17" s="25">
        <v>13</v>
      </c>
      <c r="K17" s="66"/>
      <c r="S17" s="403"/>
      <c r="T17" s="383" t="s">
        <v>319</v>
      </c>
    </row>
    <row r="18" spans="2:20" ht="28.5" customHeight="1">
      <c r="B18" s="28">
        <v>14</v>
      </c>
      <c r="C18" s="39" t="s">
        <v>14</v>
      </c>
      <c r="D18" s="27">
        <v>8.4075134945312708</v>
      </c>
      <c r="E18" s="27">
        <v>10.42253260598963</v>
      </c>
      <c r="F18" s="41">
        <f t="shared" si="0"/>
        <v>1.0121738433182079</v>
      </c>
      <c r="G18" s="41">
        <f t="shared" si="1"/>
        <v>2.0150191114583595</v>
      </c>
      <c r="H18" s="27">
        <v>10.764552039544331</v>
      </c>
      <c r="I18" s="33" t="s">
        <v>44</v>
      </c>
      <c r="J18" s="28">
        <v>14</v>
      </c>
      <c r="K18" s="66"/>
    </row>
    <row r="19" spans="2:20" ht="28.5" customHeight="1">
      <c r="B19" s="25">
        <v>15</v>
      </c>
      <c r="C19" s="38" t="s">
        <v>50</v>
      </c>
      <c r="D19" s="23">
        <v>7.9465000000000003</v>
      </c>
      <c r="E19" s="23">
        <v>9.4328419798372298</v>
      </c>
      <c r="F19" s="40">
        <f t="shared" si="0"/>
        <v>0.91606102672764156</v>
      </c>
      <c r="G19" s="40">
        <f t="shared" si="1"/>
        <v>1.4863419798372295</v>
      </c>
      <c r="H19" s="23">
        <v>10.237998479289711</v>
      </c>
      <c r="I19" s="32" t="s">
        <v>49</v>
      </c>
      <c r="J19" s="25">
        <v>15</v>
      </c>
      <c r="K19" s="66"/>
    </row>
    <row r="20" spans="2:20" ht="28.5" customHeight="1">
      <c r="B20" s="28">
        <v>16</v>
      </c>
      <c r="C20" s="39" t="s">
        <v>16</v>
      </c>
      <c r="D20" s="27">
        <v>5.3685807732862303</v>
      </c>
      <c r="E20" s="27">
        <v>5.8641450450176</v>
      </c>
      <c r="F20" s="41">
        <f t="shared" si="0"/>
        <v>0.56949058855233048</v>
      </c>
      <c r="G20" s="41">
        <f t="shared" si="1"/>
        <v>0.49556427173136974</v>
      </c>
      <c r="H20" s="27">
        <v>6.3188736232283604</v>
      </c>
      <c r="I20" s="33" t="s">
        <v>42</v>
      </c>
      <c r="J20" s="28">
        <v>16</v>
      </c>
      <c r="K20" s="66"/>
    </row>
    <row r="21" spans="2:20" ht="28.5" customHeight="1">
      <c r="B21" s="25">
        <v>17</v>
      </c>
      <c r="C21" s="37" t="s">
        <v>10</v>
      </c>
      <c r="D21" s="23">
        <v>3.6928228276860953</v>
      </c>
      <c r="E21" s="23">
        <v>4.5131176228965098</v>
      </c>
      <c r="F21" s="40">
        <f t="shared" si="0"/>
        <v>0.43828690994827096</v>
      </c>
      <c r="G21" s="40">
        <f t="shared" si="1"/>
        <v>0.82029479521041448</v>
      </c>
      <c r="H21" s="23">
        <v>4.6137271754576101</v>
      </c>
      <c r="I21" s="32" t="s">
        <v>41</v>
      </c>
      <c r="J21" s="25">
        <v>17</v>
      </c>
      <c r="K21" s="66"/>
    </row>
    <row r="22" spans="2:20" ht="28.5" customHeight="1">
      <c r="B22" s="28">
        <v>18</v>
      </c>
      <c r="C22" s="39" t="s">
        <v>7</v>
      </c>
      <c r="D22" s="27">
        <v>3.4247434877671861</v>
      </c>
      <c r="E22" s="27">
        <v>4.3554039596444305</v>
      </c>
      <c r="F22" s="41">
        <f t="shared" si="0"/>
        <v>0.42297070507634638</v>
      </c>
      <c r="G22" s="41">
        <f t="shared" si="1"/>
        <v>0.93066047187724443</v>
      </c>
      <c r="H22" s="27">
        <v>4.7269083087434005</v>
      </c>
      <c r="I22" s="33" t="s">
        <v>40</v>
      </c>
      <c r="J22" s="28">
        <v>18</v>
      </c>
      <c r="K22" s="66"/>
    </row>
    <row r="23" spans="2:20" ht="28.5" customHeight="1">
      <c r="B23" s="25">
        <v>19</v>
      </c>
      <c r="C23" s="37" t="s">
        <v>15</v>
      </c>
      <c r="D23" s="23">
        <v>14.999670549764419</v>
      </c>
      <c r="E23" s="23" t="s">
        <v>20</v>
      </c>
      <c r="F23" s="23" t="s">
        <v>20</v>
      </c>
      <c r="G23" s="23" t="s">
        <v>20</v>
      </c>
      <c r="H23" s="23" t="s">
        <v>20</v>
      </c>
      <c r="I23" s="32" t="s">
        <v>36</v>
      </c>
      <c r="J23" s="25">
        <v>19</v>
      </c>
      <c r="K23" s="66"/>
    </row>
    <row r="24" spans="2:20" ht="28.5" customHeight="1">
      <c r="B24" s="28">
        <v>20</v>
      </c>
      <c r="C24" s="39" t="s">
        <v>17</v>
      </c>
      <c r="D24" s="27" t="s">
        <v>20</v>
      </c>
      <c r="E24" s="27" t="s">
        <v>20</v>
      </c>
      <c r="F24" s="27" t="s">
        <v>20</v>
      </c>
      <c r="G24" s="27" t="s">
        <v>20</v>
      </c>
      <c r="H24" s="27" t="s">
        <v>20</v>
      </c>
      <c r="I24" s="33" t="s">
        <v>30</v>
      </c>
      <c r="J24" s="28">
        <v>20</v>
      </c>
      <c r="K24" s="66"/>
    </row>
    <row r="25" spans="2:20" ht="28.5" customHeight="1">
      <c r="B25" s="25">
        <v>21</v>
      </c>
      <c r="C25" s="38" t="s">
        <v>18</v>
      </c>
      <c r="D25" s="35" t="s">
        <v>20</v>
      </c>
      <c r="E25" s="35" t="s">
        <v>20</v>
      </c>
      <c r="F25" s="35" t="s">
        <v>20</v>
      </c>
      <c r="G25" s="35" t="s">
        <v>20</v>
      </c>
      <c r="H25" s="35" t="s">
        <v>20</v>
      </c>
      <c r="I25" s="32" t="s">
        <v>38</v>
      </c>
      <c r="J25" s="25">
        <v>21</v>
      </c>
      <c r="K25" s="66"/>
    </row>
    <row r="26" spans="2:20" ht="28.5" customHeight="1">
      <c r="B26" s="485" t="s">
        <v>21</v>
      </c>
      <c r="C26" s="485"/>
      <c r="D26" s="306">
        <v>914.60626196709507</v>
      </c>
      <c r="E26" s="306">
        <v>1029.7176393949737</v>
      </c>
      <c r="F26" s="319">
        <f>E26/$E$26*100</f>
        <v>100</v>
      </c>
      <c r="G26" s="319">
        <f>E26-D26</f>
        <v>115.11137742787867</v>
      </c>
      <c r="H26" s="306">
        <v>1105.7578529414066</v>
      </c>
      <c r="I26" s="418" t="s">
        <v>45</v>
      </c>
      <c r="J26" s="418"/>
      <c r="K26" s="66"/>
    </row>
    <row r="27" spans="2:20">
      <c r="B27" s="355" t="s">
        <v>244</v>
      </c>
      <c r="C27" s="351"/>
      <c r="D27" s="351"/>
      <c r="E27" s="372"/>
      <c r="F27" s="372"/>
      <c r="G27" s="372"/>
      <c r="H27" s="351"/>
      <c r="I27" s="351"/>
      <c r="J27" s="354" t="s">
        <v>242</v>
      </c>
      <c r="K27" s="66"/>
      <c r="L27" s="18"/>
    </row>
    <row r="28" spans="2:20">
      <c r="E28" s="4"/>
      <c r="F28" s="4"/>
      <c r="G28" s="4"/>
    </row>
    <row r="37" spans="13:14" ht="15.75">
      <c r="M37" s="7"/>
      <c r="N37" s="6"/>
    </row>
    <row r="38" spans="13:14" ht="15.75">
      <c r="M38" s="7"/>
      <c r="N38" s="6"/>
    </row>
    <row r="39" spans="13:14" ht="15.75">
      <c r="M39" s="7"/>
      <c r="N39" s="6"/>
    </row>
    <row r="40" spans="13:14" ht="15.75">
      <c r="M40" s="7"/>
      <c r="N40" s="6"/>
    </row>
    <row r="41" spans="13:14" ht="15.75">
      <c r="M41" s="7"/>
      <c r="N41" s="6"/>
    </row>
    <row r="42" spans="13:14" ht="15.75">
      <c r="M42" s="7"/>
      <c r="N42" s="6"/>
    </row>
    <row r="43" spans="13:14" ht="15.75">
      <c r="M43" s="7"/>
      <c r="N43" s="6"/>
    </row>
    <row r="44" spans="13:14" ht="15.75">
      <c r="M44" s="7"/>
      <c r="N44" s="6"/>
    </row>
    <row r="45" spans="13:14" ht="15.75">
      <c r="M45" s="7"/>
      <c r="N45" s="6"/>
    </row>
    <row r="46" spans="13:14" ht="15.75">
      <c r="M46" s="7"/>
      <c r="N46" s="6"/>
    </row>
    <row r="47" spans="13:14" ht="15.75">
      <c r="M47" s="7"/>
      <c r="N47" s="6"/>
    </row>
    <row r="48" spans="13:14" ht="15.75">
      <c r="M48" s="7"/>
      <c r="N48" s="6"/>
    </row>
    <row r="49" spans="13:14" ht="15.75">
      <c r="M49" s="7"/>
      <c r="N49" s="6"/>
    </row>
    <row r="50" spans="13:14" ht="15.75">
      <c r="M50" s="7"/>
      <c r="N50" s="6"/>
    </row>
    <row r="51" spans="13:14" ht="15.75">
      <c r="M51" s="7"/>
      <c r="N51" s="6"/>
    </row>
    <row r="52" spans="13:14" ht="15.75">
      <c r="M52" s="7"/>
      <c r="N52" s="6"/>
    </row>
    <row r="53" spans="13:14" ht="15.75">
      <c r="M53" s="7"/>
      <c r="N53" s="6"/>
    </row>
    <row r="54" spans="13:14" ht="15.75">
      <c r="M54" s="7"/>
      <c r="N54" s="6"/>
    </row>
    <row r="55" spans="13:14" ht="15.75">
      <c r="M55" s="7"/>
      <c r="N55" s="6"/>
    </row>
    <row r="56" spans="13:14" ht="15.75">
      <c r="M56" s="7"/>
      <c r="N56" s="6"/>
    </row>
    <row r="57" spans="13:14" ht="15.75">
      <c r="M57" s="7"/>
      <c r="N57" s="6"/>
    </row>
  </sheetData>
  <sortState xmlns:xlrd2="http://schemas.microsoft.com/office/spreadsheetml/2017/richdata2" ref="C5:I25">
    <sortCondition descending="1" ref="E5:E25"/>
  </sortState>
  <mergeCells count="10">
    <mergeCell ref="S16:S17"/>
    <mergeCell ref="I26:J26"/>
    <mergeCell ref="B26:C26"/>
    <mergeCell ref="B1:J1"/>
    <mergeCell ref="B2:J2"/>
    <mergeCell ref="B3:B4"/>
    <mergeCell ref="C3:C4"/>
    <mergeCell ref="E3:F3"/>
    <mergeCell ref="I3:I4"/>
    <mergeCell ref="J3:J4"/>
  </mergeCells>
  <printOptions horizontalCentered="1" verticalCentered="1"/>
  <pageMargins left="0" right="0" top="0" bottom="0" header="0" footer="0"/>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1E6AF-F6BA-4EC6-8388-83E622DD8A04}">
  <sheetPr>
    <tabColor rgb="FFFFFF00"/>
  </sheetPr>
  <dimension ref="B1:O27"/>
  <sheetViews>
    <sheetView topLeftCell="A4" workbookViewId="0">
      <selection activeCell="N4" sqref="N4:O5"/>
    </sheetView>
  </sheetViews>
  <sheetFormatPr defaultRowHeight="12.75"/>
  <cols>
    <col min="1" max="1" width="2.7109375" customWidth="1"/>
    <col min="2" max="2" width="6.85546875" customWidth="1"/>
    <col min="3" max="3" width="12" customWidth="1"/>
    <col min="4" max="7" width="10.85546875" customWidth="1"/>
    <col min="8" max="8" width="15.5703125" customWidth="1"/>
    <col min="9" max="9" width="11.5703125" customWidth="1"/>
    <col min="10" max="10" width="6.85546875" customWidth="1"/>
    <col min="11" max="12" width="14.5703125" customWidth="1"/>
    <col min="15" max="15" width="18.140625" bestFit="1" customWidth="1"/>
  </cols>
  <sheetData>
    <row r="1" spans="2:15" ht="30.75" customHeight="1">
      <c r="B1" s="484" t="s">
        <v>80</v>
      </c>
      <c r="C1" s="484"/>
      <c r="D1" s="484"/>
      <c r="E1" s="484"/>
      <c r="F1" s="484"/>
      <c r="G1" s="484"/>
      <c r="H1" s="484"/>
      <c r="I1" s="484"/>
      <c r="J1" s="484"/>
    </row>
    <row r="2" spans="2:15" ht="34.5" customHeight="1">
      <c r="B2" s="489" t="s">
        <v>273</v>
      </c>
      <c r="C2" s="489"/>
      <c r="D2" s="489"/>
      <c r="E2" s="489"/>
      <c r="F2" s="489"/>
      <c r="G2" s="489"/>
      <c r="H2" s="489"/>
      <c r="I2" s="489"/>
      <c r="J2" s="489"/>
    </row>
    <row r="3" spans="2:15" ht="27" customHeight="1">
      <c r="B3" s="455" t="s">
        <v>53</v>
      </c>
      <c r="C3" s="441" t="s">
        <v>24</v>
      </c>
      <c r="D3" s="255">
        <v>2020</v>
      </c>
      <c r="E3" s="255">
        <v>2021</v>
      </c>
      <c r="F3" s="419" t="s">
        <v>194</v>
      </c>
      <c r="G3" s="419"/>
      <c r="H3" s="258" t="s">
        <v>51</v>
      </c>
      <c r="I3" s="441" t="s">
        <v>23</v>
      </c>
      <c r="J3" s="455" t="s">
        <v>52</v>
      </c>
    </row>
    <row r="4" spans="2:15" ht="30" customHeight="1">
      <c r="B4" s="455"/>
      <c r="C4" s="441"/>
      <c r="D4" s="258" t="s">
        <v>69</v>
      </c>
      <c r="E4" s="258" t="s">
        <v>69</v>
      </c>
      <c r="F4" s="258" t="s">
        <v>69</v>
      </c>
      <c r="G4" s="252" t="s">
        <v>55</v>
      </c>
      <c r="H4" s="255">
        <v>2022</v>
      </c>
      <c r="I4" s="441"/>
      <c r="J4" s="455"/>
      <c r="N4" s="403"/>
      <c r="O4" s="383" t="s">
        <v>318</v>
      </c>
    </row>
    <row r="5" spans="2:15" ht="28.15" customHeight="1">
      <c r="B5" s="312">
        <v>1</v>
      </c>
      <c r="C5" s="200" t="s">
        <v>58</v>
      </c>
      <c r="D5" s="46">
        <v>54.731109598366629</v>
      </c>
      <c r="E5" s="46">
        <v>88.481303006931739</v>
      </c>
      <c r="F5" s="46">
        <f>E5-D5</f>
        <v>33.75019340856511</v>
      </c>
      <c r="G5" s="46">
        <f>F5/D5*100</f>
        <v>61.665465319877846</v>
      </c>
      <c r="H5" s="46">
        <v>90.866513902006602</v>
      </c>
      <c r="I5" s="102" t="s">
        <v>33</v>
      </c>
      <c r="J5" s="312">
        <v>1</v>
      </c>
      <c r="K5" s="66"/>
      <c r="L5" s="66"/>
      <c r="N5" s="403"/>
      <c r="O5" s="383" t="s">
        <v>319</v>
      </c>
    </row>
    <row r="6" spans="2:15" ht="28.15" customHeight="1">
      <c r="B6" s="313">
        <v>2</v>
      </c>
      <c r="C6" s="201" t="s">
        <v>6</v>
      </c>
      <c r="D6" s="47">
        <v>4.3089999999999975</v>
      </c>
      <c r="E6" s="47">
        <v>59.884500318577949</v>
      </c>
      <c r="F6" s="47">
        <f t="shared" ref="F6:F26" si="0">E6-D6</f>
        <v>55.575500318577951</v>
      </c>
      <c r="G6" s="47">
        <f t="shared" ref="G6:G26" si="1">F6/D6*100</f>
        <v>1289.7540106423296</v>
      </c>
      <c r="H6" s="47">
        <v>60.884862276554173</v>
      </c>
      <c r="I6" s="104" t="s">
        <v>32</v>
      </c>
      <c r="J6" s="313">
        <v>2</v>
      </c>
      <c r="K6" s="66"/>
      <c r="L6" s="66"/>
    </row>
    <row r="7" spans="2:15" ht="28.15" customHeight="1">
      <c r="B7" s="312">
        <v>3</v>
      </c>
      <c r="C7" s="202" t="s">
        <v>5</v>
      </c>
      <c r="D7" s="46">
        <v>11.86868131868129</v>
      </c>
      <c r="E7" s="46">
        <v>30.679262566597693</v>
      </c>
      <c r="F7" s="46">
        <f t="shared" si="0"/>
        <v>18.810581247916403</v>
      </c>
      <c r="G7" s="46">
        <f t="shared" si="1"/>
        <v>158.48922675435367</v>
      </c>
      <c r="H7" s="46">
        <v>38.878564475499189</v>
      </c>
      <c r="I7" s="102" t="s">
        <v>31</v>
      </c>
      <c r="J7" s="312">
        <v>3</v>
      </c>
      <c r="K7" s="66"/>
      <c r="L7" s="66"/>
    </row>
    <row r="8" spans="2:15" ht="28.15" customHeight="1">
      <c r="B8" s="313">
        <v>4</v>
      </c>
      <c r="C8" s="201" t="s">
        <v>2</v>
      </c>
      <c r="D8" s="47">
        <v>-14.926125530091596</v>
      </c>
      <c r="E8" s="47">
        <v>18.129125909443204</v>
      </c>
      <c r="F8" s="47">
        <f t="shared" si="0"/>
        <v>33.0552514395348</v>
      </c>
      <c r="G8" s="47">
        <f t="shared" si="1"/>
        <v>-221.45902078134242</v>
      </c>
      <c r="H8" s="47">
        <v>14.319165407679989</v>
      </c>
      <c r="I8" s="104" t="s">
        <v>27</v>
      </c>
      <c r="J8" s="313">
        <v>4</v>
      </c>
      <c r="K8" s="66"/>
      <c r="L8" s="66"/>
    </row>
    <row r="9" spans="2:15" ht="28.15" customHeight="1">
      <c r="B9" s="312">
        <v>5</v>
      </c>
      <c r="C9" s="202" t="s">
        <v>3</v>
      </c>
      <c r="D9" s="46">
        <v>3.3837325694986831</v>
      </c>
      <c r="E9" s="46">
        <v>17.884395984177914</v>
      </c>
      <c r="F9" s="46">
        <f t="shared" si="0"/>
        <v>14.500663414679231</v>
      </c>
      <c r="G9" s="46">
        <f t="shared" si="1"/>
        <v>428.54046875304857</v>
      </c>
      <c r="H9" s="46">
        <v>16.482666557548143</v>
      </c>
      <c r="I9" s="102" t="s">
        <v>28</v>
      </c>
      <c r="J9" s="312">
        <v>5</v>
      </c>
      <c r="K9" s="66"/>
      <c r="L9" s="66"/>
    </row>
    <row r="10" spans="2:15" ht="28.15" customHeight="1">
      <c r="B10" s="313">
        <v>6</v>
      </c>
      <c r="C10" s="201" t="s">
        <v>4</v>
      </c>
      <c r="D10" s="47">
        <v>5.5044608513329081</v>
      </c>
      <c r="E10" s="47">
        <v>11.490679683017607</v>
      </c>
      <c r="F10" s="47">
        <f t="shared" si="0"/>
        <v>5.9862188316846989</v>
      </c>
      <c r="G10" s="47">
        <f t="shared" si="1"/>
        <v>108.75213746383776</v>
      </c>
      <c r="H10" s="47">
        <v>14.837884562407375</v>
      </c>
      <c r="I10" s="104" t="s">
        <v>29</v>
      </c>
      <c r="J10" s="313">
        <v>6</v>
      </c>
      <c r="K10" s="66"/>
      <c r="L10" s="66"/>
    </row>
    <row r="11" spans="2:15" ht="28.15" customHeight="1">
      <c r="B11" s="312">
        <v>7</v>
      </c>
      <c r="C11" s="202" t="s">
        <v>1</v>
      </c>
      <c r="D11" s="46">
        <v>1.9523936170212615</v>
      </c>
      <c r="E11" s="46">
        <v>4.1912977069336712</v>
      </c>
      <c r="F11" s="46">
        <f t="shared" si="0"/>
        <v>2.2389040899124097</v>
      </c>
      <c r="G11" s="46">
        <f t="shared" si="1"/>
        <v>114.674831468066</v>
      </c>
      <c r="H11" s="46">
        <v>4.4968143946080588</v>
      </c>
      <c r="I11" s="102" t="s">
        <v>26</v>
      </c>
      <c r="J11" s="312">
        <v>7</v>
      </c>
      <c r="K11" s="66"/>
      <c r="L11" s="66"/>
    </row>
    <row r="12" spans="2:15" ht="28.15" customHeight="1">
      <c r="B12" s="313">
        <v>8</v>
      </c>
      <c r="C12" s="201" t="s">
        <v>7</v>
      </c>
      <c r="D12" s="47">
        <v>0.27010392287458629</v>
      </c>
      <c r="E12" s="47">
        <v>-0.24556002917663111</v>
      </c>
      <c r="F12" s="47">
        <f t="shared" si="0"/>
        <v>-0.5156639520512174</v>
      </c>
      <c r="G12" s="47">
        <f t="shared" si="1"/>
        <v>-190.91316651874348</v>
      </c>
      <c r="H12" s="47">
        <v>-0.18977481314425049</v>
      </c>
      <c r="I12" s="104" t="s">
        <v>40</v>
      </c>
      <c r="J12" s="313">
        <v>8</v>
      </c>
      <c r="K12" s="66"/>
      <c r="L12" s="66"/>
    </row>
    <row r="13" spans="2:15" ht="28.15" customHeight="1">
      <c r="B13" s="312">
        <v>9</v>
      </c>
      <c r="C13" s="202" t="s">
        <v>10</v>
      </c>
      <c r="D13" s="46">
        <v>-0.82369236790225298</v>
      </c>
      <c r="E13" s="46">
        <v>-0.86333102984405041</v>
      </c>
      <c r="F13" s="46">
        <f t="shared" si="0"/>
        <v>-3.9638661941797437E-2</v>
      </c>
      <c r="G13" s="46">
        <f t="shared" si="1"/>
        <v>4.8123138548372868</v>
      </c>
      <c r="H13" s="46">
        <v>-1.0985443537440198</v>
      </c>
      <c r="I13" s="102" t="s">
        <v>41</v>
      </c>
      <c r="J13" s="312">
        <v>9</v>
      </c>
      <c r="K13" s="66"/>
      <c r="L13" s="66"/>
    </row>
    <row r="14" spans="2:15" ht="28.15" customHeight="1">
      <c r="B14" s="313">
        <v>10</v>
      </c>
      <c r="C14" s="201" t="s">
        <v>12</v>
      </c>
      <c r="D14" s="47">
        <v>-5.0681353075120992</v>
      </c>
      <c r="E14" s="47">
        <v>-3.6830166310071721</v>
      </c>
      <c r="F14" s="47">
        <f t="shared" si="0"/>
        <v>1.385118676504927</v>
      </c>
      <c r="G14" s="47">
        <f t="shared" si="1"/>
        <v>-27.329946666022792</v>
      </c>
      <c r="H14" s="47">
        <v>-4.1420362998803117</v>
      </c>
      <c r="I14" s="104" t="s">
        <v>43</v>
      </c>
      <c r="J14" s="313">
        <v>10</v>
      </c>
      <c r="K14" s="66"/>
      <c r="L14" s="66"/>
    </row>
    <row r="15" spans="2:15" ht="28.15" customHeight="1">
      <c r="B15" s="312">
        <v>11</v>
      </c>
      <c r="C15" s="202" t="s">
        <v>13</v>
      </c>
      <c r="D15" s="46">
        <v>-3.5894266783614057</v>
      </c>
      <c r="E15" s="46">
        <v>-4.4933765520975015</v>
      </c>
      <c r="F15" s="46">
        <f t="shared" si="0"/>
        <v>-0.90394987373609581</v>
      </c>
      <c r="G15" s="46">
        <f t="shared" si="1"/>
        <v>25.183684045853088</v>
      </c>
      <c r="H15" s="46">
        <v>-5.3221560075324241</v>
      </c>
      <c r="I15" s="102" t="s">
        <v>39</v>
      </c>
      <c r="J15" s="312">
        <v>11</v>
      </c>
      <c r="K15" s="66"/>
      <c r="L15" s="66"/>
    </row>
    <row r="16" spans="2:15" ht="28.15" customHeight="1">
      <c r="B16" s="313">
        <v>12</v>
      </c>
      <c r="C16" s="201" t="s">
        <v>16</v>
      </c>
      <c r="D16" s="47">
        <v>-4.5432171870307405</v>
      </c>
      <c r="E16" s="47">
        <v>-4.6844212913838801</v>
      </c>
      <c r="F16" s="47">
        <f t="shared" si="0"/>
        <v>-0.14120410435313957</v>
      </c>
      <c r="G16" s="47">
        <f t="shared" si="1"/>
        <v>3.1080201218692949</v>
      </c>
      <c r="H16" s="47">
        <v>-5.0494173985649082</v>
      </c>
      <c r="I16" s="104" t="s">
        <v>42</v>
      </c>
      <c r="J16" s="313">
        <v>12</v>
      </c>
      <c r="K16" s="66"/>
      <c r="L16" s="66"/>
    </row>
    <row r="17" spans="2:13" ht="28.15" customHeight="1">
      <c r="B17" s="312">
        <v>13</v>
      </c>
      <c r="C17" s="203" t="s">
        <v>50</v>
      </c>
      <c r="D17" s="46">
        <v>-5.4520999999999997</v>
      </c>
      <c r="E17" s="46">
        <v>-6.4452277429905767</v>
      </c>
      <c r="F17" s="46">
        <f t="shared" si="0"/>
        <v>-0.99312774299057693</v>
      </c>
      <c r="G17" s="46">
        <f t="shared" si="1"/>
        <v>18.215508574504817</v>
      </c>
      <c r="H17" s="46">
        <v>-7.0312759996035155</v>
      </c>
      <c r="I17" s="102" t="s">
        <v>49</v>
      </c>
      <c r="J17" s="312">
        <v>13</v>
      </c>
      <c r="K17" s="66"/>
      <c r="L17" s="66"/>
    </row>
    <row r="18" spans="2:13" ht="28.15" customHeight="1">
      <c r="B18" s="313">
        <v>14</v>
      </c>
      <c r="C18" s="201" t="s">
        <v>9</v>
      </c>
      <c r="D18" s="47">
        <v>-7.8592383638928016</v>
      </c>
      <c r="E18" s="47">
        <v>-8.0000147925774669</v>
      </c>
      <c r="F18" s="47">
        <f t="shared" si="0"/>
        <v>-0.14077642868466533</v>
      </c>
      <c r="G18" s="47">
        <f t="shared" si="1"/>
        <v>1.7912222809200635</v>
      </c>
      <c r="H18" s="47">
        <v>-5.7116854583566905</v>
      </c>
      <c r="I18" s="104" t="s">
        <v>35</v>
      </c>
      <c r="J18" s="313">
        <v>14</v>
      </c>
      <c r="K18" s="66"/>
      <c r="L18" s="66"/>
    </row>
    <row r="19" spans="2:13" ht="28.15" customHeight="1">
      <c r="B19" s="312">
        <v>15</v>
      </c>
      <c r="C19" s="202" t="s">
        <v>14</v>
      </c>
      <c r="D19" s="46">
        <v>-7.2293118562533714</v>
      </c>
      <c r="E19" s="46">
        <v>-8.5361719208271136</v>
      </c>
      <c r="F19" s="46">
        <f t="shared" si="0"/>
        <v>-1.3068600645737423</v>
      </c>
      <c r="G19" s="46">
        <f t="shared" si="1"/>
        <v>18.07724013791583</v>
      </c>
      <c r="H19" s="46">
        <v>-8.5556589701138446</v>
      </c>
      <c r="I19" s="102" t="s">
        <v>44</v>
      </c>
      <c r="J19" s="312">
        <v>15</v>
      </c>
      <c r="K19" s="66"/>
      <c r="L19" s="66"/>
    </row>
    <row r="20" spans="2:13" ht="28.15" customHeight="1">
      <c r="B20" s="313">
        <v>16</v>
      </c>
      <c r="C20" s="201" t="s">
        <v>0</v>
      </c>
      <c r="D20" s="47">
        <v>-17.986167821347895</v>
      </c>
      <c r="E20" s="47">
        <v>-8.565880003460741</v>
      </c>
      <c r="F20" s="47">
        <f t="shared" si="0"/>
        <v>9.4202878178871536</v>
      </c>
      <c r="G20" s="47">
        <f t="shared" si="1"/>
        <v>-52.375180257720913</v>
      </c>
      <c r="H20" s="47">
        <v>-5.0369841449649968</v>
      </c>
      <c r="I20" s="104" t="s">
        <v>25</v>
      </c>
      <c r="J20" s="313">
        <v>16</v>
      </c>
      <c r="K20" s="66"/>
      <c r="L20" s="66"/>
    </row>
    <row r="21" spans="2:13" ht="28.15" customHeight="1">
      <c r="B21" s="312">
        <v>17</v>
      </c>
      <c r="C21" s="202" t="s">
        <v>11</v>
      </c>
      <c r="D21" s="46">
        <v>-8.7512980676081469</v>
      </c>
      <c r="E21" s="46">
        <v>-12.173878624546994</v>
      </c>
      <c r="F21" s="46">
        <f t="shared" si="0"/>
        <v>-3.422580556938847</v>
      </c>
      <c r="G21" s="46">
        <f t="shared" si="1"/>
        <v>39.109404462031847</v>
      </c>
      <c r="H21" s="46">
        <v>-12.799944826727106</v>
      </c>
      <c r="I21" s="102" t="s">
        <v>37</v>
      </c>
      <c r="J21" s="312">
        <v>17</v>
      </c>
      <c r="K21" s="66"/>
      <c r="L21" s="66"/>
    </row>
    <row r="22" spans="2:13" ht="28.15" customHeight="1">
      <c r="B22" s="313">
        <v>18</v>
      </c>
      <c r="C22" s="201" t="s">
        <v>8</v>
      </c>
      <c r="D22" s="47">
        <v>-27.492599999999996</v>
      </c>
      <c r="E22" s="47">
        <v>-33.997440377366395</v>
      </c>
      <c r="F22" s="47">
        <f t="shared" si="0"/>
        <v>-6.5048403773663992</v>
      </c>
      <c r="G22" s="47">
        <f t="shared" si="1"/>
        <v>23.660331788795531</v>
      </c>
      <c r="H22" s="47">
        <v>-30.512699023243492</v>
      </c>
      <c r="I22" s="104" t="s">
        <v>34</v>
      </c>
      <c r="J22" s="313">
        <v>18</v>
      </c>
      <c r="K22" s="66"/>
      <c r="L22" s="66"/>
    </row>
    <row r="23" spans="2:13" ht="28.15" customHeight="1">
      <c r="B23" s="312">
        <v>19</v>
      </c>
      <c r="C23" s="202" t="s">
        <v>15</v>
      </c>
      <c r="D23" s="46">
        <v>-6.2369478732147599</v>
      </c>
      <c r="E23" s="46" t="s">
        <v>19</v>
      </c>
      <c r="F23" s="46" t="s">
        <v>19</v>
      </c>
      <c r="G23" s="46" t="s">
        <v>19</v>
      </c>
      <c r="H23" s="46" t="s">
        <v>19</v>
      </c>
      <c r="I23" s="102" t="s">
        <v>36</v>
      </c>
      <c r="J23" s="312">
        <v>19</v>
      </c>
      <c r="K23" s="66"/>
      <c r="L23" s="66"/>
    </row>
    <row r="24" spans="2:13" ht="28.15" customHeight="1">
      <c r="B24" s="313">
        <v>20</v>
      </c>
      <c r="C24" s="201" t="s">
        <v>17</v>
      </c>
      <c r="D24" s="47" t="s">
        <v>19</v>
      </c>
      <c r="E24" s="47" t="s">
        <v>19</v>
      </c>
      <c r="F24" s="47" t="s">
        <v>19</v>
      </c>
      <c r="G24" s="47" t="s">
        <v>19</v>
      </c>
      <c r="H24" s="47" t="s">
        <v>19</v>
      </c>
      <c r="I24" s="104" t="s">
        <v>30</v>
      </c>
      <c r="J24" s="313">
        <v>20</v>
      </c>
      <c r="K24" s="66"/>
      <c r="L24" s="66"/>
    </row>
    <row r="25" spans="2:13" ht="28.15" customHeight="1">
      <c r="B25" s="312">
        <v>21</v>
      </c>
      <c r="C25" s="203" t="s">
        <v>18</v>
      </c>
      <c r="D25" s="46" t="s">
        <v>19</v>
      </c>
      <c r="E25" s="46" t="s">
        <v>19</v>
      </c>
      <c r="F25" s="46" t="s">
        <v>19</v>
      </c>
      <c r="G25" s="46" t="s">
        <v>19</v>
      </c>
      <c r="H25" s="46" t="s">
        <v>19</v>
      </c>
      <c r="I25" s="102" t="s">
        <v>38</v>
      </c>
      <c r="J25" s="312">
        <v>21</v>
      </c>
      <c r="K25" s="66"/>
      <c r="L25" s="66"/>
    </row>
    <row r="26" spans="2:13" ht="28.15" customHeight="1">
      <c r="B26" s="475" t="s">
        <v>191</v>
      </c>
      <c r="C26" s="475"/>
      <c r="D26" s="257">
        <v>-27.938779175439549</v>
      </c>
      <c r="E26" s="257">
        <v>132.56230268546369</v>
      </c>
      <c r="F26" s="257">
        <f t="shared" si="0"/>
        <v>160.50108186090324</v>
      </c>
      <c r="G26" s="257">
        <f t="shared" si="1"/>
        <v>-574.47421325408777</v>
      </c>
      <c r="H26" s="257">
        <v>149.67521685630754</v>
      </c>
      <c r="I26" s="418" t="s">
        <v>45</v>
      </c>
      <c r="J26" s="418"/>
      <c r="L26" s="66"/>
      <c r="M26" s="18"/>
    </row>
    <row r="27" spans="2:13">
      <c r="B27" s="355" t="s">
        <v>244</v>
      </c>
      <c r="C27" s="351"/>
      <c r="D27" s="351"/>
      <c r="E27" s="372"/>
      <c r="F27" s="372"/>
      <c r="G27" s="372"/>
      <c r="H27" s="351"/>
      <c r="I27" s="351"/>
      <c r="J27" s="354" t="s">
        <v>242</v>
      </c>
    </row>
  </sheetData>
  <sortState xmlns:xlrd2="http://schemas.microsoft.com/office/spreadsheetml/2017/richdata2" ref="C6:I22">
    <sortCondition descending="1" ref="E5:E22"/>
  </sortState>
  <mergeCells count="10">
    <mergeCell ref="N4:N5"/>
    <mergeCell ref="B3:B4"/>
    <mergeCell ref="B1:J1"/>
    <mergeCell ref="B2:J2"/>
    <mergeCell ref="I26:J26"/>
    <mergeCell ref="B26:C26"/>
    <mergeCell ref="C3:C4"/>
    <mergeCell ref="I3:I4"/>
    <mergeCell ref="J3:J4"/>
    <mergeCell ref="F3:G3"/>
  </mergeCells>
  <printOptions horizontalCentered="1" verticalCentered="1"/>
  <pageMargins left="0" right="0" top="0" bottom="0" header="0" footer="0"/>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4438-9E03-4798-9872-F5551A3B8BE1}">
  <sheetPr>
    <tabColor rgb="FFFFFF00"/>
  </sheetPr>
  <dimension ref="B1:N31"/>
  <sheetViews>
    <sheetView workbookViewId="0">
      <selection activeCell="M1" sqref="M1:N2"/>
    </sheetView>
  </sheetViews>
  <sheetFormatPr defaultRowHeight="12.75"/>
  <cols>
    <col min="1" max="1" width="2.7109375" customWidth="1"/>
    <col min="2" max="2" width="6.140625" customWidth="1"/>
    <col min="3" max="3" width="16.42578125" customWidth="1"/>
    <col min="4" max="6" width="14.140625" customWidth="1"/>
    <col min="7" max="7" width="14.28515625" customWidth="1"/>
    <col min="8" max="8" width="14" customWidth="1"/>
    <col min="9" max="9" width="6.7109375" customWidth="1"/>
    <col min="10" max="10" width="18.5703125" customWidth="1"/>
    <col min="14" max="14" width="18.140625" bestFit="1" customWidth="1"/>
  </cols>
  <sheetData>
    <row r="1" spans="2:14" ht="30" customHeight="1">
      <c r="B1" s="417" t="s">
        <v>65</v>
      </c>
      <c r="C1" s="417"/>
      <c r="D1" s="417"/>
      <c r="E1" s="417"/>
      <c r="F1" s="417"/>
      <c r="G1" s="417"/>
      <c r="H1" s="417"/>
      <c r="I1" s="417"/>
      <c r="M1" s="403"/>
      <c r="N1" s="383" t="s">
        <v>318</v>
      </c>
    </row>
    <row r="2" spans="2:14" ht="30" customHeight="1">
      <c r="B2" s="421" t="s">
        <v>274</v>
      </c>
      <c r="C2" s="421"/>
      <c r="D2" s="421"/>
      <c r="E2" s="421"/>
      <c r="F2" s="421"/>
      <c r="G2" s="421"/>
      <c r="H2" s="421"/>
      <c r="I2" s="421"/>
      <c r="M2" s="403"/>
      <c r="N2" s="383" t="s">
        <v>319</v>
      </c>
    </row>
    <row r="3" spans="2:14" ht="32.25" customHeight="1">
      <c r="B3" s="419" t="s">
        <v>53</v>
      </c>
      <c r="C3" s="411" t="s">
        <v>24</v>
      </c>
      <c r="D3" s="411">
        <v>2020</v>
      </c>
      <c r="E3" s="411">
        <v>2021</v>
      </c>
      <c r="F3" s="252" t="s">
        <v>246</v>
      </c>
      <c r="G3" s="71" t="s">
        <v>51</v>
      </c>
      <c r="H3" s="411" t="s">
        <v>23</v>
      </c>
      <c r="I3" s="419" t="s">
        <v>52</v>
      </c>
    </row>
    <row r="4" spans="2:14" ht="20.25" customHeight="1">
      <c r="B4" s="419"/>
      <c r="C4" s="411"/>
      <c r="D4" s="411"/>
      <c r="E4" s="411"/>
      <c r="F4" s="252" t="s">
        <v>57</v>
      </c>
      <c r="G4" s="251">
        <v>2022</v>
      </c>
      <c r="H4" s="411"/>
      <c r="I4" s="419"/>
    </row>
    <row r="5" spans="2:14" s="42" customFormat="1" ht="26.1" customHeight="1">
      <c r="B5" s="25">
        <v>1</v>
      </c>
      <c r="C5" s="118" t="s">
        <v>58</v>
      </c>
      <c r="D5" s="116">
        <v>11.0551395507148</v>
      </c>
      <c r="E5" s="116">
        <v>39.642377867961798</v>
      </c>
      <c r="F5" s="119">
        <f t="shared" ref="F5:F23" si="0">E5-D5</f>
        <v>28.587238317246999</v>
      </c>
      <c r="G5" s="116">
        <v>40.105681192499901</v>
      </c>
      <c r="H5" s="32" t="s">
        <v>33</v>
      </c>
      <c r="I5" s="25">
        <v>1</v>
      </c>
    </row>
    <row r="6" spans="2:14" s="42" customFormat="1" ht="26.1" customHeight="1">
      <c r="B6" s="28">
        <v>2</v>
      </c>
      <c r="C6" s="120" t="s">
        <v>6</v>
      </c>
      <c r="D6" s="117">
        <v>-19.646799999999999</v>
      </c>
      <c r="E6" s="117">
        <v>32.609793093354597</v>
      </c>
      <c r="F6" s="121">
        <f t="shared" si="0"/>
        <v>52.256593093354596</v>
      </c>
      <c r="G6" s="117">
        <v>33.173785723594399</v>
      </c>
      <c r="H6" s="33" t="s">
        <v>32</v>
      </c>
      <c r="I6" s="28">
        <v>2</v>
      </c>
      <c r="L6" s="6"/>
    </row>
    <row r="7" spans="2:14" s="42" customFormat="1" ht="26.1" customHeight="1">
      <c r="B7" s="25">
        <v>3</v>
      </c>
      <c r="C7" s="118" t="s">
        <v>3</v>
      </c>
      <c r="D7" s="116">
        <v>17.712032443886102</v>
      </c>
      <c r="E7" s="116">
        <v>20.510922917845502</v>
      </c>
      <c r="F7" s="119">
        <f t="shared" si="0"/>
        <v>2.7988904739593998</v>
      </c>
      <c r="G7" s="116">
        <v>18.409831097637902</v>
      </c>
      <c r="H7" s="32" t="s">
        <v>28</v>
      </c>
      <c r="I7" s="25">
        <v>3</v>
      </c>
      <c r="L7" s="6"/>
    </row>
    <row r="8" spans="2:14" s="42" customFormat="1" ht="26.1" customHeight="1">
      <c r="B8" s="28">
        <v>4</v>
      </c>
      <c r="C8" s="120" t="s">
        <v>5</v>
      </c>
      <c r="D8" s="117">
        <v>-3.4832417582417596</v>
      </c>
      <c r="E8" s="117">
        <v>13.866202578768</v>
      </c>
      <c r="F8" s="121">
        <f t="shared" si="0"/>
        <v>17.349444337009761</v>
      </c>
      <c r="G8" s="117">
        <v>20.902364965060002</v>
      </c>
      <c r="H8" s="33" t="s">
        <v>31</v>
      </c>
      <c r="I8" s="28">
        <v>4</v>
      </c>
      <c r="L8" s="6"/>
    </row>
    <row r="9" spans="2:14" s="42" customFormat="1" ht="26.1" customHeight="1">
      <c r="B9" s="25">
        <v>5</v>
      </c>
      <c r="C9" s="118" t="s">
        <v>2</v>
      </c>
      <c r="D9" s="116">
        <v>-18.281037799134801</v>
      </c>
      <c r="E9" s="116">
        <v>12.4063585650078</v>
      </c>
      <c r="F9" s="119">
        <f t="shared" si="0"/>
        <v>30.6873963641426</v>
      </c>
      <c r="G9" s="116">
        <v>9.0677534680934997</v>
      </c>
      <c r="H9" s="32" t="s">
        <v>27</v>
      </c>
      <c r="I9" s="25">
        <v>5</v>
      </c>
      <c r="L9" s="6"/>
    </row>
    <row r="10" spans="2:14" s="42" customFormat="1" ht="26.1" customHeight="1">
      <c r="B10" s="28">
        <v>6</v>
      </c>
      <c r="C10" s="120" t="s">
        <v>17</v>
      </c>
      <c r="D10" s="117">
        <v>-2.3499249969943601</v>
      </c>
      <c r="E10" s="117">
        <v>5.2507931726661505</v>
      </c>
      <c r="F10" s="121">
        <f t="shared" si="0"/>
        <v>7.6007181696605102</v>
      </c>
      <c r="G10" s="117">
        <v>4.4936062900712095</v>
      </c>
      <c r="H10" s="33" t="s">
        <v>30</v>
      </c>
      <c r="I10" s="28">
        <v>6</v>
      </c>
      <c r="L10" s="6"/>
    </row>
    <row r="11" spans="2:14" s="42" customFormat="1" ht="26.1" customHeight="1">
      <c r="B11" s="25">
        <v>7</v>
      </c>
      <c r="C11" s="118" t="s">
        <v>7</v>
      </c>
      <c r="D11" s="116">
        <v>0.36636349821946501</v>
      </c>
      <c r="E11" s="116">
        <v>-0.17151714822368999</v>
      </c>
      <c r="F11" s="119">
        <f t="shared" si="0"/>
        <v>-0.53788064644315503</v>
      </c>
      <c r="G11" s="116">
        <v>-0.11778418987828</v>
      </c>
      <c r="H11" s="32" t="s">
        <v>40</v>
      </c>
      <c r="I11" s="25">
        <v>7</v>
      </c>
      <c r="L11" s="6"/>
    </row>
    <row r="12" spans="2:14" s="42" customFormat="1" ht="26.1" customHeight="1">
      <c r="B12" s="28">
        <v>8</v>
      </c>
      <c r="C12" s="120" t="s">
        <v>10</v>
      </c>
      <c r="D12" s="117">
        <v>-0.61333615300452005</v>
      </c>
      <c r="E12" s="117">
        <v>-0.65385597721175004</v>
      </c>
      <c r="F12" s="121">
        <f t="shared" si="0"/>
        <v>-4.0519824207229993E-2</v>
      </c>
      <c r="G12" s="117">
        <v>-0.83208535381573601</v>
      </c>
      <c r="H12" s="33" t="s">
        <v>41</v>
      </c>
      <c r="I12" s="28">
        <v>8</v>
      </c>
      <c r="L12" s="6"/>
    </row>
    <row r="13" spans="2:14" s="42" customFormat="1" ht="26.1" customHeight="1">
      <c r="B13" s="25">
        <v>9</v>
      </c>
      <c r="C13" s="118" t="s">
        <v>16</v>
      </c>
      <c r="D13" s="116">
        <v>-0.85830001750858498</v>
      </c>
      <c r="E13" s="116">
        <v>-0.93434194325103603</v>
      </c>
      <c r="F13" s="119">
        <f t="shared" si="0"/>
        <v>-7.6041925742451055E-2</v>
      </c>
      <c r="G13" s="116">
        <v>-0.91715061789329899</v>
      </c>
      <c r="H13" s="32" t="s">
        <v>42</v>
      </c>
      <c r="I13" s="25">
        <v>9</v>
      </c>
      <c r="L13" s="6"/>
    </row>
    <row r="14" spans="2:14" s="42" customFormat="1" ht="26.1" customHeight="1">
      <c r="B14" s="28">
        <v>10</v>
      </c>
      <c r="C14" s="120" t="s">
        <v>1</v>
      </c>
      <c r="D14" s="117">
        <v>-3.2446808510638299</v>
      </c>
      <c r="E14" s="117">
        <v>-1.1354469754048802</v>
      </c>
      <c r="F14" s="121">
        <f t="shared" si="0"/>
        <v>2.1092338756589495</v>
      </c>
      <c r="G14" s="117">
        <v>-1.1779171870853</v>
      </c>
      <c r="H14" s="33" t="s">
        <v>26</v>
      </c>
      <c r="I14" s="28">
        <v>10</v>
      </c>
      <c r="L14" s="6"/>
    </row>
    <row r="15" spans="2:14" s="42" customFormat="1" ht="26.1" customHeight="1">
      <c r="B15" s="25">
        <v>11</v>
      </c>
      <c r="C15" s="118" t="s">
        <v>50</v>
      </c>
      <c r="D15" s="116">
        <v>-1.0726</v>
      </c>
      <c r="E15" s="116">
        <v>-1.64306978575669</v>
      </c>
      <c r="F15" s="119">
        <f t="shared" si="0"/>
        <v>-0.57046978575669005</v>
      </c>
      <c r="G15" s="116">
        <v>-1.8995239856954</v>
      </c>
      <c r="H15" s="32" t="s">
        <v>49</v>
      </c>
      <c r="I15" s="25">
        <v>11</v>
      </c>
      <c r="L15" s="6"/>
    </row>
    <row r="16" spans="2:14" s="42" customFormat="1" ht="26.1" customHeight="1">
      <c r="B16" s="28">
        <v>12</v>
      </c>
      <c r="C16" s="120" t="s">
        <v>14</v>
      </c>
      <c r="D16" s="117">
        <v>-1.10368990935711</v>
      </c>
      <c r="E16" s="117">
        <v>-1.70488813265223</v>
      </c>
      <c r="F16" s="121">
        <f t="shared" si="0"/>
        <v>-0.60119822329512007</v>
      </c>
      <c r="G16" s="117">
        <v>-1.93545865301554</v>
      </c>
      <c r="H16" s="33" t="s">
        <v>44</v>
      </c>
      <c r="I16" s="28">
        <v>12</v>
      </c>
      <c r="L16" s="6"/>
    </row>
    <row r="17" spans="2:12" s="42" customFormat="1" ht="26.1" customHeight="1">
      <c r="B17" s="25">
        <v>13</v>
      </c>
      <c r="C17" s="118" t="s">
        <v>13</v>
      </c>
      <c r="D17" s="116">
        <v>-2.66729315648164</v>
      </c>
      <c r="E17" s="116">
        <v>-3.1265137371093301</v>
      </c>
      <c r="F17" s="119">
        <f t="shared" si="0"/>
        <v>-0.45922058062769011</v>
      </c>
      <c r="G17" s="116">
        <v>-3.8175662412684797</v>
      </c>
      <c r="H17" s="32" t="s">
        <v>39</v>
      </c>
      <c r="I17" s="25">
        <v>13</v>
      </c>
      <c r="L17" s="6"/>
    </row>
    <row r="18" spans="2:12" s="42" customFormat="1" ht="26.1" customHeight="1">
      <c r="B18" s="28">
        <v>14</v>
      </c>
      <c r="C18" s="120" t="s">
        <v>12</v>
      </c>
      <c r="D18" s="117">
        <v>-6.0039279268946597</v>
      </c>
      <c r="E18" s="117">
        <v>-3.61506771513349</v>
      </c>
      <c r="F18" s="121">
        <f t="shared" si="0"/>
        <v>2.3888602117611697</v>
      </c>
      <c r="G18" s="117">
        <v>-3.56174527945553</v>
      </c>
      <c r="H18" s="33" t="s">
        <v>43</v>
      </c>
      <c r="I18" s="28">
        <v>14</v>
      </c>
      <c r="L18" s="6"/>
    </row>
    <row r="19" spans="2:12" s="42" customFormat="1" ht="26.1" customHeight="1">
      <c r="B19" s="25">
        <v>15</v>
      </c>
      <c r="C19" s="118" t="s">
        <v>11</v>
      </c>
      <c r="D19" s="116">
        <v>-1.6815882810454599</v>
      </c>
      <c r="E19" s="116">
        <v>-3.8666433972435899</v>
      </c>
      <c r="F19" s="119">
        <f t="shared" si="0"/>
        <v>-2.18505511619813</v>
      </c>
      <c r="G19" s="116">
        <v>-4.3157106432360806</v>
      </c>
      <c r="H19" s="32" t="s">
        <v>37</v>
      </c>
      <c r="I19" s="25">
        <v>15</v>
      </c>
      <c r="L19" s="6"/>
    </row>
    <row r="20" spans="2:12" s="42" customFormat="1" ht="26.1" customHeight="1">
      <c r="B20" s="28">
        <v>16</v>
      </c>
      <c r="C20" s="120" t="s">
        <v>9</v>
      </c>
      <c r="D20" s="117">
        <v>-3.4935119887164996</v>
      </c>
      <c r="E20" s="117">
        <v>-4.0468719582711605</v>
      </c>
      <c r="F20" s="121">
        <f t="shared" si="0"/>
        <v>-0.55335996955466094</v>
      </c>
      <c r="G20" s="117">
        <v>-2.1114857266101699</v>
      </c>
      <c r="H20" s="33" t="s">
        <v>35</v>
      </c>
      <c r="I20" s="28">
        <v>16</v>
      </c>
      <c r="L20" s="6"/>
    </row>
    <row r="21" spans="2:12" s="42" customFormat="1" ht="26.1" customHeight="1">
      <c r="B21" s="25">
        <v>17</v>
      </c>
      <c r="C21" s="118" t="s">
        <v>4</v>
      </c>
      <c r="D21" s="116">
        <v>-8.659757402888161</v>
      </c>
      <c r="E21" s="116">
        <v>-4.63563851059555</v>
      </c>
      <c r="F21" s="119">
        <f t="shared" si="0"/>
        <v>4.024118892292611</v>
      </c>
      <c r="G21" s="116">
        <v>-0.80866228787583494</v>
      </c>
      <c r="H21" s="32" t="s">
        <v>29</v>
      </c>
      <c r="I21" s="25">
        <v>17</v>
      </c>
      <c r="L21" s="6"/>
    </row>
    <row r="22" spans="2:12" s="42" customFormat="1" ht="26.1" customHeight="1">
      <c r="B22" s="28">
        <v>18</v>
      </c>
      <c r="C22" s="120" t="s">
        <v>0</v>
      </c>
      <c r="D22" s="117">
        <v>-18.710716385417197</v>
      </c>
      <c r="E22" s="117">
        <v>-12.4922238018888</v>
      </c>
      <c r="F22" s="121">
        <f t="shared" si="0"/>
        <v>6.2184925835283966</v>
      </c>
      <c r="G22" s="117">
        <v>-9.1918722413871894</v>
      </c>
      <c r="H22" s="33" t="s">
        <v>25</v>
      </c>
      <c r="I22" s="28">
        <v>18</v>
      </c>
      <c r="L22" s="6"/>
    </row>
    <row r="23" spans="2:12" s="42" customFormat="1" ht="26.1" customHeight="1">
      <c r="B23" s="25">
        <v>19</v>
      </c>
      <c r="C23" s="118" t="s">
        <v>8</v>
      </c>
      <c r="D23" s="116">
        <v>-11.166700000000001</v>
      </c>
      <c r="E23" s="116">
        <v>-15.3864918836369</v>
      </c>
      <c r="F23" s="119">
        <f t="shared" si="0"/>
        <v>-4.2197918836368995</v>
      </c>
      <c r="G23" s="116">
        <v>-16.050262225829599</v>
      </c>
      <c r="H23" s="32" t="s">
        <v>34</v>
      </c>
      <c r="I23" s="25">
        <v>19</v>
      </c>
      <c r="L23" s="6"/>
    </row>
    <row r="24" spans="2:12" s="42" customFormat="1" ht="26.1" customHeight="1">
      <c r="B24" s="28">
        <v>20</v>
      </c>
      <c r="C24" s="120" t="s">
        <v>15</v>
      </c>
      <c r="D24" s="117">
        <v>-3.38184014917511</v>
      </c>
      <c r="E24" s="117" t="s">
        <v>20</v>
      </c>
      <c r="F24" s="117" t="s">
        <v>20</v>
      </c>
      <c r="G24" s="117" t="s">
        <v>20</v>
      </c>
      <c r="H24" s="33" t="s">
        <v>36</v>
      </c>
      <c r="I24" s="28">
        <v>20</v>
      </c>
      <c r="J24" s="122"/>
      <c r="L24" s="6"/>
    </row>
    <row r="25" spans="2:12" s="42" customFormat="1" ht="26.1" customHeight="1">
      <c r="B25" s="25">
        <v>21</v>
      </c>
      <c r="C25" s="118" t="s">
        <v>18</v>
      </c>
      <c r="D25" s="116" t="s">
        <v>20</v>
      </c>
      <c r="E25" s="116" t="s">
        <v>20</v>
      </c>
      <c r="F25" s="116" t="s">
        <v>20</v>
      </c>
      <c r="G25" s="116" t="s">
        <v>20</v>
      </c>
      <c r="H25" s="32" t="s">
        <v>38</v>
      </c>
      <c r="I25" s="25">
        <v>21</v>
      </c>
      <c r="L25" s="6"/>
    </row>
    <row r="26" spans="2:12" s="42" customFormat="1" ht="26.1" customHeight="1">
      <c r="B26" s="475" t="s">
        <v>191</v>
      </c>
      <c r="C26" s="475"/>
      <c r="D26" s="314">
        <v>-77.285411283103343</v>
      </c>
      <c r="E26" s="314">
        <v>68.678367284461032</v>
      </c>
      <c r="F26" s="209">
        <f>E26-D26</f>
        <v>145.96377856756436</v>
      </c>
      <c r="G26" s="314">
        <v>78.776946404484988</v>
      </c>
      <c r="H26" s="418" t="s">
        <v>45</v>
      </c>
      <c r="I26" s="418"/>
      <c r="J26" s="123"/>
    </row>
    <row r="27" spans="2:12">
      <c r="B27" s="355" t="s">
        <v>244</v>
      </c>
      <c r="C27" s="351"/>
      <c r="D27" s="351"/>
      <c r="E27" s="372"/>
      <c r="F27" s="372"/>
      <c r="G27" s="372"/>
      <c r="H27" s="351"/>
      <c r="I27" s="354" t="s">
        <v>242</v>
      </c>
    </row>
    <row r="28" spans="2:12">
      <c r="D28" s="18"/>
      <c r="E28" s="18"/>
      <c r="F28" s="18"/>
      <c r="G28" s="18"/>
    </row>
    <row r="29" spans="2:12">
      <c r="D29" s="20"/>
      <c r="E29" s="20"/>
      <c r="F29" s="20"/>
      <c r="G29" s="20"/>
      <c r="J29" s="19"/>
    </row>
    <row r="31" spans="2:12">
      <c r="F31" s="18"/>
    </row>
  </sheetData>
  <sortState xmlns:xlrd2="http://schemas.microsoft.com/office/spreadsheetml/2017/richdata2" ref="C5:H23">
    <sortCondition descending="1" ref="E5:E23"/>
  </sortState>
  <mergeCells count="11">
    <mergeCell ref="H26:I26"/>
    <mergeCell ref="B26:C26"/>
    <mergeCell ref="B3:B4"/>
    <mergeCell ref="C3:C4"/>
    <mergeCell ref="D3:D4"/>
    <mergeCell ref="E3:E4"/>
    <mergeCell ref="M1:M2"/>
    <mergeCell ref="H3:H4"/>
    <mergeCell ref="I3:I4"/>
    <mergeCell ref="B1:I1"/>
    <mergeCell ref="B2:I2"/>
  </mergeCells>
  <printOptions horizontalCentered="1" verticalCentered="1"/>
  <pageMargins left="0" right="0" top="0" bottom="0" header="0" footer="0"/>
  <pageSetup orientation="portrait" horizontalDpi="4294967295" verticalDpi="4294967295"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5DB1-DC23-4963-9AF4-EE20BBFEAC82}">
  <sheetPr>
    <tabColor rgb="FFFFFF00"/>
  </sheetPr>
  <dimension ref="B1:P47"/>
  <sheetViews>
    <sheetView workbookViewId="0">
      <selection activeCell="O1" sqref="O1:P2"/>
    </sheetView>
  </sheetViews>
  <sheetFormatPr defaultRowHeight="12.75"/>
  <cols>
    <col min="1" max="1" width="2.7109375" customWidth="1"/>
    <col min="2" max="2" width="5.7109375" customWidth="1"/>
    <col min="3" max="3" width="13.7109375" customWidth="1"/>
    <col min="4" max="5" width="12.7109375" customWidth="1"/>
    <col min="6" max="7" width="15.85546875" customWidth="1"/>
    <col min="8" max="8" width="13.7109375" customWidth="1"/>
    <col min="9" max="9" width="6.85546875" customWidth="1"/>
    <col min="16" max="16" width="18.140625" bestFit="1" customWidth="1"/>
  </cols>
  <sheetData>
    <row r="1" spans="2:16" s="5" customFormat="1" ht="29.25" customHeight="1">
      <c r="B1" s="417" t="s">
        <v>92</v>
      </c>
      <c r="C1" s="417"/>
      <c r="D1" s="417"/>
      <c r="E1" s="417"/>
      <c r="F1" s="417"/>
      <c r="G1" s="417"/>
      <c r="H1" s="417"/>
      <c r="I1" s="417"/>
      <c r="O1" s="403"/>
      <c r="P1" s="383" t="s">
        <v>318</v>
      </c>
    </row>
    <row r="2" spans="2:16" s="5" customFormat="1" ht="29.25" customHeight="1">
      <c r="B2" s="416" t="s">
        <v>91</v>
      </c>
      <c r="C2" s="416"/>
      <c r="D2" s="416"/>
      <c r="E2" s="416"/>
      <c r="F2" s="416"/>
      <c r="G2" s="416"/>
      <c r="H2" s="416"/>
      <c r="I2" s="416"/>
      <c r="O2" s="403"/>
      <c r="P2" s="383" t="s">
        <v>319</v>
      </c>
    </row>
    <row r="3" spans="2:16" ht="26.1" customHeight="1">
      <c r="B3" s="419" t="s">
        <v>53</v>
      </c>
      <c r="C3" s="490" t="s">
        <v>24</v>
      </c>
      <c r="D3" s="490">
        <v>2020</v>
      </c>
      <c r="E3" s="490">
        <v>2021</v>
      </c>
      <c r="F3" s="124" t="s">
        <v>66</v>
      </c>
      <c r="G3" s="125" t="s">
        <v>51</v>
      </c>
      <c r="H3" s="490" t="s">
        <v>23</v>
      </c>
      <c r="I3" s="419" t="s">
        <v>52</v>
      </c>
    </row>
    <row r="4" spans="2:16" ht="26.1" customHeight="1">
      <c r="B4" s="419"/>
      <c r="C4" s="490"/>
      <c r="D4" s="490"/>
      <c r="E4" s="490"/>
      <c r="F4" s="124" t="s">
        <v>57</v>
      </c>
      <c r="G4" s="259">
        <v>2022</v>
      </c>
      <c r="H4" s="490"/>
      <c r="I4" s="419"/>
    </row>
    <row r="5" spans="2:16" s="42" customFormat="1" ht="26.1" customHeight="1">
      <c r="B5" s="25">
        <v>1</v>
      </c>
      <c r="C5" s="118" t="s">
        <v>17</v>
      </c>
      <c r="D5" s="57">
        <v>-12.232924474610053</v>
      </c>
      <c r="E5" s="57">
        <v>19.233370307667531</v>
      </c>
      <c r="F5" s="109">
        <f t="shared" ref="F5:F23" si="0">E5-D5</f>
        <v>31.466294782277586</v>
      </c>
      <c r="G5" s="57">
        <v>15.388176432915904</v>
      </c>
      <c r="H5" s="25" t="s">
        <v>30</v>
      </c>
      <c r="I5" s="25">
        <v>1</v>
      </c>
    </row>
    <row r="6" spans="2:16" s="42" customFormat="1" ht="26.1" customHeight="1">
      <c r="B6" s="28">
        <v>2</v>
      </c>
      <c r="C6" s="120" t="s">
        <v>3</v>
      </c>
      <c r="D6" s="126">
        <v>16.717544951736436</v>
      </c>
      <c r="E6" s="126">
        <v>15.507337616350068</v>
      </c>
      <c r="F6" s="127">
        <f t="shared" si="0"/>
        <v>-1.210207335386368</v>
      </c>
      <c r="G6" s="126">
        <v>13.265517694323719</v>
      </c>
      <c r="H6" s="28" t="s">
        <v>28</v>
      </c>
      <c r="I6" s="28">
        <v>2</v>
      </c>
    </row>
    <row r="7" spans="2:16" s="42" customFormat="1" ht="26.1" customHeight="1">
      <c r="B7" s="25">
        <v>3</v>
      </c>
      <c r="C7" s="118" t="s">
        <v>58</v>
      </c>
      <c r="D7" s="57">
        <v>3.0805510999692021</v>
      </c>
      <c r="E7" s="57">
        <v>9.6651524663492907</v>
      </c>
      <c r="F7" s="109">
        <f t="shared" si="0"/>
        <v>6.5846013663800882</v>
      </c>
      <c r="G7" s="57">
        <v>9.37202482188159</v>
      </c>
      <c r="H7" s="25" t="s">
        <v>33</v>
      </c>
      <c r="I7" s="25">
        <v>3</v>
      </c>
    </row>
    <row r="8" spans="2:16" s="42" customFormat="1" ht="26.1" customHeight="1">
      <c r="B8" s="28">
        <v>4</v>
      </c>
      <c r="C8" s="120" t="s">
        <v>5</v>
      </c>
      <c r="D8" s="126">
        <v>-2.3947990231169234</v>
      </c>
      <c r="E8" s="126">
        <v>8.195952119403902</v>
      </c>
      <c r="F8" s="127">
        <f t="shared" si="0"/>
        <v>10.590751142520826</v>
      </c>
      <c r="G8" s="126">
        <v>11.555768137945396</v>
      </c>
      <c r="H8" s="28" t="s">
        <v>31</v>
      </c>
      <c r="I8" s="28">
        <v>4</v>
      </c>
    </row>
    <row r="9" spans="2:16" s="42" customFormat="1" ht="26.1" customHeight="1">
      <c r="B9" s="25">
        <v>5</v>
      </c>
      <c r="C9" s="118" t="s">
        <v>2</v>
      </c>
      <c r="D9" s="57">
        <v>-10.786042392946266</v>
      </c>
      <c r="E9" s="57">
        <v>6.1578587469432859</v>
      </c>
      <c r="F9" s="109">
        <f t="shared" si="0"/>
        <v>16.943901139889551</v>
      </c>
      <c r="G9" s="57">
        <v>4.0012977672524537</v>
      </c>
      <c r="H9" s="25" t="s">
        <v>27</v>
      </c>
      <c r="I9" s="25">
        <v>5</v>
      </c>
    </row>
    <row r="10" spans="2:16" s="42" customFormat="1" ht="26.1" customHeight="1">
      <c r="B10" s="28">
        <v>6</v>
      </c>
      <c r="C10" s="120" t="s">
        <v>6</v>
      </c>
      <c r="D10" s="126">
        <v>-2.8062132014342729</v>
      </c>
      <c r="E10" s="126">
        <v>3.8701946416153725</v>
      </c>
      <c r="F10" s="127">
        <f t="shared" si="0"/>
        <v>6.6764078430496454</v>
      </c>
      <c r="G10" s="126">
        <v>3.7863231868237319</v>
      </c>
      <c r="H10" s="28" t="s">
        <v>32</v>
      </c>
      <c r="I10" s="28">
        <v>6</v>
      </c>
    </row>
    <row r="11" spans="2:16" s="42" customFormat="1" ht="26.1" customHeight="1">
      <c r="B11" s="25">
        <v>7</v>
      </c>
      <c r="C11" s="118" t="s">
        <v>1</v>
      </c>
      <c r="D11" s="57">
        <v>-9.3427955941826539</v>
      </c>
      <c r="E11" s="57">
        <v>-2.9036669965249162</v>
      </c>
      <c r="F11" s="109">
        <f t="shared" si="0"/>
        <v>6.4391285976577377</v>
      </c>
      <c r="G11" s="57">
        <v>-2.8689756021293826</v>
      </c>
      <c r="H11" s="25" t="s">
        <v>26</v>
      </c>
      <c r="I11" s="25">
        <v>7</v>
      </c>
    </row>
    <row r="12" spans="2:16" s="42" customFormat="1" ht="26.1" customHeight="1">
      <c r="B12" s="28">
        <v>8</v>
      </c>
      <c r="C12" s="120" t="s">
        <v>11</v>
      </c>
      <c r="D12" s="126">
        <v>-1.4673328921608677</v>
      </c>
      <c r="E12" s="126">
        <v>-3.0679126772649732</v>
      </c>
      <c r="F12" s="127">
        <f t="shared" si="0"/>
        <v>-1.6005797851041055</v>
      </c>
      <c r="G12" s="126">
        <v>-3.2535870812221757</v>
      </c>
      <c r="H12" s="28" t="s">
        <v>37</v>
      </c>
      <c r="I12" s="28">
        <v>8</v>
      </c>
    </row>
    <row r="13" spans="2:16" s="42" customFormat="1" ht="26.1" customHeight="1">
      <c r="B13" s="25">
        <v>9</v>
      </c>
      <c r="C13" s="118" t="s">
        <v>8</v>
      </c>
      <c r="D13" s="57">
        <v>-3.0741474354585718</v>
      </c>
      <c r="E13" s="57">
        <v>-3.8822664568234759</v>
      </c>
      <c r="F13" s="109">
        <f t="shared" si="0"/>
        <v>-0.8081190213649041</v>
      </c>
      <c r="G13" s="57">
        <v>-3.6615302838160528</v>
      </c>
      <c r="H13" s="25" t="s">
        <v>34</v>
      </c>
      <c r="I13" s="25">
        <v>9</v>
      </c>
    </row>
    <row r="14" spans="2:16" s="42" customFormat="1" ht="26.1" customHeight="1">
      <c r="B14" s="28">
        <v>10</v>
      </c>
      <c r="C14" s="120" t="s">
        <v>7</v>
      </c>
      <c r="D14" s="126">
        <v>10.650718635011817</v>
      </c>
      <c r="E14" s="126">
        <v>-4.6945869086913685</v>
      </c>
      <c r="F14" s="127">
        <f t="shared" si="0"/>
        <v>-15.345305543703185</v>
      </c>
      <c r="G14" s="126">
        <v>-2.9958785534348857</v>
      </c>
      <c r="H14" s="28" t="s">
        <v>40</v>
      </c>
      <c r="I14" s="28">
        <v>10</v>
      </c>
    </row>
    <row r="15" spans="2:16" s="42" customFormat="1" ht="26.1" customHeight="1">
      <c r="B15" s="25">
        <v>11</v>
      </c>
      <c r="C15" s="118" t="s">
        <v>4</v>
      </c>
      <c r="D15" s="57">
        <v>-13.665906284629628</v>
      </c>
      <c r="E15" s="57">
        <v>-5.7506480085981586</v>
      </c>
      <c r="F15" s="109">
        <f t="shared" si="0"/>
        <v>7.9152582760314694</v>
      </c>
      <c r="G15" s="57">
        <v>-0.94338899699139622</v>
      </c>
      <c r="H15" s="25" t="s">
        <v>29</v>
      </c>
      <c r="I15" s="25">
        <v>11</v>
      </c>
    </row>
    <row r="16" spans="2:16" s="42" customFormat="1" ht="26.1" customHeight="1">
      <c r="B16" s="28">
        <v>12</v>
      </c>
      <c r="C16" s="120" t="s">
        <v>10</v>
      </c>
      <c r="D16" s="126">
        <v>-7.5624813094933563</v>
      </c>
      <c r="E16" s="126">
        <v>-7.1351406114343918</v>
      </c>
      <c r="F16" s="127">
        <f t="shared" si="0"/>
        <v>0.42734069805896446</v>
      </c>
      <c r="G16" s="126">
        <v>-8.9123212950832595</v>
      </c>
      <c r="H16" s="28" t="s">
        <v>41</v>
      </c>
      <c r="I16" s="28">
        <v>12</v>
      </c>
    </row>
    <row r="17" spans="2:15" s="42" customFormat="1" ht="26.1" customHeight="1">
      <c r="B17" s="25">
        <v>13</v>
      </c>
      <c r="C17" s="118" t="s">
        <v>13</v>
      </c>
      <c r="D17" s="57">
        <v>-6.8009518083984588</v>
      </c>
      <c r="E17" s="57">
        <v>-7.3164147791941954</v>
      </c>
      <c r="F17" s="109">
        <f t="shared" si="0"/>
        <v>-0.51546297079573655</v>
      </c>
      <c r="G17" s="57">
        <v>-8.3987053367767146</v>
      </c>
      <c r="H17" s="25" t="s">
        <v>39</v>
      </c>
      <c r="I17" s="25">
        <v>13</v>
      </c>
    </row>
    <row r="18" spans="2:15" s="42" customFormat="1" ht="26.1" customHeight="1">
      <c r="B18" s="28">
        <v>14</v>
      </c>
      <c r="C18" s="120" t="s">
        <v>0</v>
      </c>
      <c r="D18" s="126">
        <v>-12.676679260537945</v>
      </c>
      <c r="E18" s="126">
        <v>-7.6259485487727385</v>
      </c>
      <c r="F18" s="127">
        <f t="shared" si="0"/>
        <v>5.0507307117652065</v>
      </c>
      <c r="G18" s="126">
        <v>-5.4650047715157122</v>
      </c>
      <c r="H18" s="28" t="s">
        <v>25</v>
      </c>
      <c r="I18" s="28">
        <v>14</v>
      </c>
    </row>
    <row r="19" spans="2:15" s="42" customFormat="1" ht="26.1" customHeight="1">
      <c r="B19" s="25">
        <v>15</v>
      </c>
      <c r="C19" s="118" t="s">
        <v>14</v>
      </c>
      <c r="D19" s="57">
        <v>-5.8580672424706473</v>
      </c>
      <c r="E19" s="57">
        <v>-8.7561831377628021</v>
      </c>
      <c r="F19" s="109">
        <f t="shared" si="0"/>
        <v>-2.8981158952921549</v>
      </c>
      <c r="G19" s="57">
        <v>-9.667650259023457</v>
      </c>
      <c r="H19" s="25" t="s">
        <v>44</v>
      </c>
      <c r="I19" s="25">
        <v>15</v>
      </c>
    </row>
    <row r="20" spans="2:15" s="42" customFormat="1" ht="26.1" customHeight="1">
      <c r="B20" s="28">
        <v>16</v>
      </c>
      <c r="C20" s="120" t="s">
        <v>9</v>
      </c>
      <c r="D20" s="126">
        <v>-7.983477112356324</v>
      </c>
      <c r="E20" s="126">
        <v>-8.9248348183958299</v>
      </c>
      <c r="F20" s="127">
        <f t="shared" si="0"/>
        <v>-0.94135770603950597</v>
      </c>
      <c r="G20" s="126">
        <v>-4.4452711593271532</v>
      </c>
      <c r="H20" s="28" t="s">
        <v>35</v>
      </c>
      <c r="I20" s="28">
        <v>16</v>
      </c>
    </row>
    <row r="21" spans="2:15" s="42" customFormat="1" ht="26.1" customHeight="1">
      <c r="B21" s="25">
        <v>17</v>
      </c>
      <c r="C21" s="118" t="s">
        <v>50</v>
      </c>
      <c r="D21" s="57">
        <v>-6.892740323751875</v>
      </c>
      <c r="E21" s="57">
        <v>-9.4739177885446608</v>
      </c>
      <c r="F21" s="109">
        <f t="shared" si="0"/>
        <v>-2.5811774647927859</v>
      </c>
      <c r="G21" s="57">
        <v>-10.112214664092564</v>
      </c>
      <c r="H21" s="25" t="s">
        <v>49</v>
      </c>
      <c r="I21" s="25">
        <v>17</v>
      </c>
    </row>
    <row r="22" spans="2:15" s="42" customFormat="1" ht="26.1" customHeight="1">
      <c r="B22" s="28">
        <v>18</v>
      </c>
      <c r="C22" s="120" t="s">
        <v>12</v>
      </c>
      <c r="D22" s="126">
        <v>-17.455368368935957</v>
      </c>
      <c r="E22" s="126">
        <v>-10.064598630020825</v>
      </c>
      <c r="F22" s="127">
        <f t="shared" si="0"/>
        <v>7.3907697389151323</v>
      </c>
      <c r="G22" s="126">
        <v>-9.4302453411920641</v>
      </c>
      <c r="H22" s="28" t="s">
        <v>43</v>
      </c>
      <c r="I22" s="28">
        <v>18</v>
      </c>
    </row>
    <row r="23" spans="2:15" s="42" customFormat="1" ht="26.1" customHeight="1">
      <c r="B23" s="25">
        <v>19</v>
      </c>
      <c r="C23" s="118" t="s">
        <v>16</v>
      </c>
      <c r="D23" s="57">
        <v>-17.201523115196945</v>
      </c>
      <c r="E23" s="57">
        <v>-17.225271547685146</v>
      </c>
      <c r="F23" s="109">
        <f t="shared" si="0"/>
        <v>-2.3748432488201132E-2</v>
      </c>
      <c r="G23" s="57">
        <v>-15.575644516557158</v>
      </c>
      <c r="H23" s="25" t="s">
        <v>42</v>
      </c>
      <c r="I23" s="25">
        <v>19</v>
      </c>
    </row>
    <row r="24" spans="2:15" s="42" customFormat="1" ht="26.1" customHeight="1">
      <c r="B24" s="28">
        <v>20</v>
      </c>
      <c r="C24" s="120" t="s">
        <v>15</v>
      </c>
      <c r="D24" s="126">
        <v>-17.792003383604111</v>
      </c>
      <c r="E24" s="126" t="s">
        <v>20</v>
      </c>
      <c r="F24" s="126" t="s">
        <v>20</v>
      </c>
      <c r="G24" s="126" t="s">
        <v>20</v>
      </c>
      <c r="H24" s="28" t="s">
        <v>36</v>
      </c>
      <c r="I24" s="28">
        <v>20</v>
      </c>
    </row>
    <row r="25" spans="2:15" s="42" customFormat="1" ht="26.1" customHeight="1">
      <c r="B25" s="25">
        <v>21</v>
      </c>
      <c r="C25" s="118" t="s">
        <v>18</v>
      </c>
      <c r="D25" s="57" t="s">
        <v>20</v>
      </c>
      <c r="E25" s="57" t="s">
        <v>20</v>
      </c>
      <c r="F25" s="57" t="s">
        <v>20</v>
      </c>
      <c r="G25" s="57" t="s">
        <v>20</v>
      </c>
      <c r="H25" s="25" t="s">
        <v>38</v>
      </c>
      <c r="I25" s="25">
        <v>21</v>
      </c>
    </row>
    <row r="26" spans="2:15" s="42" customFormat="1" ht="26.1" customHeight="1">
      <c r="B26" s="475" t="s">
        <v>191</v>
      </c>
      <c r="C26" s="475"/>
      <c r="D26" s="266">
        <v>-3.206929069375613</v>
      </c>
      <c r="E26" s="266">
        <v>2.466435836551006</v>
      </c>
      <c r="F26" s="315">
        <f t="shared" ref="F26" si="1">E26-D26</f>
        <v>5.6733649059266185</v>
      </c>
      <c r="G26" s="266">
        <v>2.6666744413800489</v>
      </c>
      <c r="H26" s="418" t="s">
        <v>45</v>
      </c>
      <c r="I26" s="418"/>
    </row>
    <row r="27" spans="2:15">
      <c r="B27" s="355" t="s">
        <v>244</v>
      </c>
      <c r="C27" s="351"/>
      <c r="D27" s="351"/>
      <c r="E27" s="351"/>
      <c r="F27" s="351"/>
      <c r="G27" s="351"/>
      <c r="H27" s="351"/>
      <c r="I27" s="354" t="s">
        <v>242</v>
      </c>
    </row>
    <row r="28" spans="2:15">
      <c r="J28" s="42"/>
      <c r="K28" s="42"/>
      <c r="L28" s="42"/>
      <c r="M28" s="42"/>
      <c r="N28" s="42"/>
      <c r="O28" s="42"/>
    </row>
    <row r="29" spans="2:15">
      <c r="J29" s="42"/>
      <c r="K29" s="42"/>
      <c r="L29" s="42"/>
      <c r="M29" s="42"/>
      <c r="N29" s="42"/>
      <c r="O29" s="42"/>
    </row>
    <row r="30" spans="2:15">
      <c r="J30" s="42"/>
      <c r="K30" s="42"/>
      <c r="L30" s="42"/>
      <c r="M30" s="42"/>
      <c r="N30" s="42"/>
      <c r="O30" s="42"/>
    </row>
    <row r="31" spans="2:15">
      <c r="J31" s="42"/>
      <c r="K31" s="42"/>
      <c r="L31" s="42"/>
      <c r="M31" s="42"/>
      <c r="N31" s="42"/>
      <c r="O31" s="42"/>
    </row>
    <row r="32" spans="2:15">
      <c r="J32" s="42"/>
      <c r="K32" s="42"/>
      <c r="L32" s="42"/>
      <c r="M32" s="42"/>
      <c r="N32" s="42"/>
      <c r="O32" s="42"/>
    </row>
    <row r="33" spans="10:15">
      <c r="J33" s="42"/>
      <c r="K33" s="42"/>
      <c r="L33" s="42"/>
      <c r="M33" s="42"/>
      <c r="N33" s="42"/>
      <c r="O33" s="42"/>
    </row>
    <row r="34" spans="10:15">
      <c r="J34" s="42"/>
      <c r="K34" s="42"/>
      <c r="L34" s="42"/>
      <c r="M34" s="42"/>
      <c r="N34" s="42"/>
      <c r="O34" s="42"/>
    </row>
    <row r="35" spans="10:15">
      <c r="J35" s="42"/>
      <c r="K35" s="42"/>
      <c r="L35" s="42"/>
      <c r="M35" s="42"/>
      <c r="N35" s="42"/>
      <c r="O35" s="42"/>
    </row>
    <row r="36" spans="10:15">
      <c r="J36" s="42"/>
      <c r="K36" s="42"/>
      <c r="L36" s="42"/>
      <c r="M36" s="42"/>
      <c r="N36" s="42"/>
      <c r="O36" s="42"/>
    </row>
    <row r="37" spans="10:15">
      <c r="J37" s="42"/>
      <c r="K37" s="42"/>
      <c r="L37" s="42"/>
      <c r="M37" s="42"/>
      <c r="N37" s="42"/>
      <c r="O37" s="42"/>
    </row>
    <row r="38" spans="10:15">
      <c r="J38" s="42"/>
      <c r="K38" s="42"/>
      <c r="L38" s="42"/>
      <c r="M38" s="42"/>
      <c r="N38" s="42"/>
      <c r="O38" s="42"/>
    </row>
    <row r="39" spans="10:15">
      <c r="J39" s="42"/>
      <c r="K39" s="42"/>
      <c r="L39" s="42"/>
      <c r="M39" s="42"/>
      <c r="N39" s="42"/>
      <c r="O39" s="42"/>
    </row>
    <row r="40" spans="10:15">
      <c r="J40" s="42"/>
      <c r="K40" s="42"/>
      <c r="L40" s="42"/>
      <c r="M40" s="42"/>
      <c r="N40" s="42"/>
      <c r="O40" s="42"/>
    </row>
    <row r="41" spans="10:15">
      <c r="J41" s="42"/>
      <c r="K41" s="42"/>
      <c r="L41" s="42"/>
      <c r="M41" s="42"/>
      <c r="N41" s="42"/>
      <c r="O41" s="42"/>
    </row>
    <row r="42" spans="10:15">
      <c r="J42" s="42"/>
      <c r="K42" s="42"/>
      <c r="L42" s="42"/>
      <c r="M42" s="42"/>
      <c r="N42" s="42"/>
      <c r="O42" s="42"/>
    </row>
    <row r="43" spans="10:15">
      <c r="J43" s="42"/>
      <c r="K43" s="42"/>
      <c r="L43" s="42"/>
      <c r="M43" s="42"/>
      <c r="N43" s="42"/>
      <c r="O43" s="42"/>
    </row>
    <row r="44" spans="10:15">
      <c r="J44" s="42"/>
      <c r="K44" s="42"/>
      <c r="L44" s="42"/>
      <c r="M44" s="42"/>
      <c r="N44" s="42"/>
      <c r="O44" s="42"/>
    </row>
    <row r="45" spans="10:15">
      <c r="J45" s="42"/>
      <c r="K45" s="42"/>
      <c r="L45" s="42"/>
      <c r="M45" s="42"/>
      <c r="N45" s="42"/>
      <c r="O45" s="42"/>
    </row>
    <row r="46" spans="10:15">
      <c r="J46" s="42"/>
      <c r="K46" s="42"/>
      <c r="L46" s="42"/>
      <c r="M46" s="42"/>
      <c r="N46" s="42"/>
      <c r="O46" s="42"/>
    </row>
    <row r="47" spans="10:15">
      <c r="J47" s="42"/>
      <c r="K47" s="42"/>
      <c r="L47" s="42"/>
      <c r="M47" s="42"/>
      <c r="N47" s="42"/>
      <c r="O47" s="42"/>
    </row>
  </sheetData>
  <sortState xmlns:xlrd2="http://schemas.microsoft.com/office/spreadsheetml/2017/richdata2" ref="C5:H23">
    <sortCondition descending="1" ref="E5:E23"/>
  </sortState>
  <mergeCells count="11">
    <mergeCell ref="O1:O2"/>
    <mergeCell ref="I3:I4"/>
    <mergeCell ref="B1:I1"/>
    <mergeCell ref="B2:I2"/>
    <mergeCell ref="H26:I26"/>
    <mergeCell ref="B3:B4"/>
    <mergeCell ref="C3:C4"/>
    <mergeCell ref="D3:D4"/>
    <mergeCell ref="E3:E4"/>
    <mergeCell ref="H3:H4"/>
    <mergeCell ref="B26:C26"/>
  </mergeCells>
  <printOptions horizontalCentered="1" verticalCentered="1"/>
  <pageMargins left="0" right="0" top="0" bottom="0" header="0" footer="0"/>
  <pageSetup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6AAE5-6B60-4ACB-A755-E16F67C738BB}">
  <sheetPr>
    <tabColor rgb="FFFFFF00"/>
  </sheetPr>
  <dimension ref="B1:R27"/>
  <sheetViews>
    <sheetView topLeftCell="B1" workbookViewId="0">
      <selection activeCell="Q1" sqref="Q1:R2"/>
    </sheetView>
  </sheetViews>
  <sheetFormatPr defaultRowHeight="12.75"/>
  <cols>
    <col min="1" max="1" width="2.7109375" customWidth="1"/>
    <col min="2" max="2" width="7.28515625" customWidth="1"/>
    <col min="3" max="3" width="12" customWidth="1"/>
    <col min="4" max="8" width="9.5703125" customWidth="1"/>
    <col min="9" max="9" width="11.42578125" customWidth="1"/>
    <col min="10" max="10" width="9.28515625" customWidth="1"/>
    <col min="11" max="11" width="7.28515625" customWidth="1"/>
    <col min="18" max="18" width="18.140625" bestFit="1" customWidth="1"/>
  </cols>
  <sheetData>
    <row r="1" spans="2:18" ht="28.5" customHeight="1">
      <c r="B1" s="417" t="s">
        <v>95</v>
      </c>
      <c r="C1" s="417"/>
      <c r="D1" s="417"/>
      <c r="E1" s="417"/>
      <c r="F1" s="417"/>
      <c r="G1" s="417"/>
      <c r="H1" s="417"/>
      <c r="I1" s="417"/>
      <c r="J1" s="417"/>
      <c r="K1" s="417"/>
      <c r="Q1" s="403"/>
      <c r="R1" s="383" t="s">
        <v>318</v>
      </c>
    </row>
    <row r="2" spans="2:18" ht="28.5" customHeight="1">
      <c r="B2" s="416" t="s">
        <v>275</v>
      </c>
      <c r="C2" s="416"/>
      <c r="D2" s="416"/>
      <c r="E2" s="416"/>
      <c r="F2" s="416"/>
      <c r="G2" s="416"/>
      <c r="H2" s="416"/>
      <c r="I2" s="416"/>
      <c r="J2" s="416"/>
      <c r="K2" s="416"/>
      <c r="Q2" s="403"/>
      <c r="R2" s="383" t="s">
        <v>319</v>
      </c>
    </row>
    <row r="3" spans="2:18" ht="33" customHeight="1">
      <c r="B3" s="419" t="s">
        <v>53</v>
      </c>
      <c r="C3" s="491" t="s">
        <v>24</v>
      </c>
      <c r="D3" s="411">
        <v>2020</v>
      </c>
      <c r="E3" s="411">
        <v>2021</v>
      </c>
      <c r="F3" s="411"/>
      <c r="G3" s="419" t="s">
        <v>85</v>
      </c>
      <c r="H3" s="419"/>
      <c r="I3" s="71" t="s">
        <v>51</v>
      </c>
      <c r="J3" s="492" t="s">
        <v>23</v>
      </c>
      <c r="K3" s="419" t="s">
        <v>52</v>
      </c>
    </row>
    <row r="4" spans="2:18" ht="31.5" customHeight="1">
      <c r="B4" s="419"/>
      <c r="C4" s="491"/>
      <c r="D4" s="411"/>
      <c r="E4" s="252" t="s">
        <v>69</v>
      </c>
      <c r="F4" s="251" t="s">
        <v>55</v>
      </c>
      <c r="G4" s="71" t="s">
        <v>94</v>
      </c>
      <c r="H4" s="71" t="s">
        <v>93</v>
      </c>
      <c r="I4" s="251">
        <v>2022</v>
      </c>
      <c r="J4" s="492"/>
      <c r="K4" s="419"/>
    </row>
    <row r="5" spans="2:18" ht="28.35" customHeight="1">
      <c r="B5" s="24">
        <v>1</v>
      </c>
      <c r="C5" s="30" t="s">
        <v>50</v>
      </c>
      <c r="D5" s="46">
        <v>1.5821255150157925</v>
      </c>
      <c r="E5" s="46">
        <v>1.7923368160696038</v>
      </c>
      <c r="F5" s="46">
        <f>E5/$E$26*100</f>
        <v>0.10384955191845807</v>
      </c>
      <c r="G5" s="46">
        <f>E5-D5</f>
        <v>0.21021130105381136</v>
      </c>
      <c r="H5" s="46">
        <f>G5/D5*100</f>
        <v>13.286638705887571</v>
      </c>
      <c r="I5" s="46">
        <v>1.8458027649780075</v>
      </c>
      <c r="J5" s="102" t="s">
        <v>49</v>
      </c>
      <c r="K5" s="24">
        <v>1</v>
      </c>
    </row>
    <row r="6" spans="2:18" ht="28.35" customHeight="1">
      <c r="B6" s="26">
        <v>2</v>
      </c>
      <c r="C6" s="31" t="s">
        <v>7</v>
      </c>
      <c r="D6" s="47">
        <v>2.4118346472806</v>
      </c>
      <c r="E6" s="47">
        <v>2.7190976762581998</v>
      </c>
      <c r="F6" s="47">
        <f t="shared" ref="F6:F26" si="0">E6/$E$26*100</f>
        <v>0.1575468811275976</v>
      </c>
      <c r="G6" s="47">
        <f t="shared" ref="G6:G26" si="1">E6-D6</f>
        <v>0.30726302897759972</v>
      </c>
      <c r="H6" s="47">
        <f t="shared" ref="H6:H26" si="2">G6/D6*100</f>
        <v>12.73980491672785</v>
      </c>
      <c r="I6" s="47">
        <v>2.9877707760194001</v>
      </c>
      <c r="J6" s="104" t="s">
        <v>40</v>
      </c>
      <c r="K6" s="26">
        <v>2</v>
      </c>
    </row>
    <row r="7" spans="2:18" ht="28.35" customHeight="1">
      <c r="B7" s="24">
        <v>3</v>
      </c>
      <c r="C7" s="30" t="s">
        <v>16</v>
      </c>
      <c r="D7" s="46">
        <v>3.064425277244871</v>
      </c>
      <c r="E7" s="46">
        <v>3.22936804091397</v>
      </c>
      <c r="F7" s="46">
        <f t="shared" si="0"/>
        <v>0.18711238926851392</v>
      </c>
      <c r="G7" s="46">
        <f t="shared" si="1"/>
        <v>0.16494276366909899</v>
      </c>
      <c r="H7" s="46">
        <f t="shared" si="2"/>
        <v>5.3825023861372747</v>
      </c>
      <c r="I7" s="46">
        <v>3.2632277001671195</v>
      </c>
      <c r="J7" s="102" t="s">
        <v>42</v>
      </c>
      <c r="K7" s="24">
        <v>3</v>
      </c>
    </row>
    <row r="8" spans="2:18" ht="28.35" customHeight="1">
      <c r="B8" s="26">
        <v>4</v>
      </c>
      <c r="C8" s="31" t="s">
        <v>10</v>
      </c>
      <c r="D8" s="47">
        <v>4.7359888926045617</v>
      </c>
      <c r="E8" s="47">
        <v>5.0277543859107601</v>
      </c>
      <c r="F8" s="47">
        <f t="shared" si="0"/>
        <v>0.2913124561475382</v>
      </c>
      <c r="G8" s="47">
        <f t="shared" si="1"/>
        <v>0.29176549330619839</v>
      </c>
      <c r="H8" s="47">
        <f t="shared" si="2"/>
        <v>6.1606034119252691</v>
      </c>
      <c r="I8" s="47">
        <v>5.1665323870352946</v>
      </c>
      <c r="J8" s="104" t="s">
        <v>41</v>
      </c>
      <c r="K8" s="26">
        <v>4</v>
      </c>
    </row>
    <row r="9" spans="2:18" ht="28.35" customHeight="1">
      <c r="B9" s="24">
        <v>5</v>
      </c>
      <c r="C9" s="30" t="s">
        <v>0</v>
      </c>
      <c r="D9" s="46">
        <v>3.6141915493337184</v>
      </c>
      <c r="E9" s="46">
        <v>5.8036863944126216</v>
      </c>
      <c r="F9" s="46">
        <f t="shared" si="0"/>
        <v>0.33627063068239549</v>
      </c>
      <c r="G9" s="46">
        <f t="shared" si="1"/>
        <v>2.1894948450789031</v>
      </c>
      <c r="H9" s="46">
        <f t="shared" si="2"/>
        <v>60.580487093511678</v>
      </c>
      <c r="I9" s="46">
        <v>7.9420341478306815</v>
      </c>
      <c r="J9" s="102" t="s">
        <v>25</v>
      </c>
      <c r="K9" s="24">
        <v>5</v>
      </c>
    </row>
    <row r="10" spans="2:18" ht="28.35" customHeight="1">
      <c r="B10" s="26">
        <v>6</v>
      </c>
      <c r="C10" s="31" t="s">
        <v>14</v>
      </c>
      <c r="D10" s="47">
        <v>6.0014671027304249</v>
      </c>
      <c r="E10" s="47">
        <v>7.6385781472378884</v>
      </c>
      <c r="F10" s="47">
        <f t="shared" si="0"/>
        <v>0.44258585259902111</v>
      </c>
      <c r="G10" s="47">
        <f t="shared" si="1"/>
        <v>1.6371110445074635</v>
      </c>
      <c r="H10" s="47">
        <f t="shared" si="2"/>
        <v>27.27851401139305</v>
      </c>
      <c r="I10" s="47">
        <v>7.2363918108473708</v>
      </c>
      <c r="J10" s="104" t="s">
        <v>44</v>
      </c>
      <c r="K10" s="26">
        <v>6</v>
      </c>
    </row>
    <row r="11" spans="2:18" ht="28.35" customHeight="1">
      <c r="B11" s="24">
        <v>7</v>
      </c>
      <c r="C11" s="30" t="s">
        <v>9</v>
      </c>
      <c r="D11" s="46">
        <v>34.281875881523305</v>
      </c>
      <c r="E11" s="46">
        <v>37.630172477617897</v>
      </c>
      <c r="F11" s="46">
        <f t="shared" si="0"/>
        <v>2.1803248783252984</v>
      </c>
      <c r="G11" s="46">
        <f t="shared" si="1"/>
        <v>3.3482965960945918</v>
      </c>
      <c r="H11" s="46">
        <f t="shared" si="2"/>
        <v>9.7669585166989155</v>
      </c>
      <c r="I11" s="46">
        <v>39.300506202550999</v>
      </c>
      <c r="J11" s="102" t="s">
        <v>35</v>
      </c>
      <c r="K11" s="24">
        <v>7</v>
      </c>
    </row>
    <row r="12" spans="2:18" ht="28.35" customHeight="1">
      <c r="B12" s="26">
        <v>8</v>
      </c>
      <c r="C12" s="31" t="s">
        <v>13</v>
      </c>
      <c r="D12" s="47">
        <v>37.842321733358595</v>
      </c>
      <c r="E12" s="47">
        <v>43.918343031180463</v>
      </c>
      <c r="F12" s="47">
        <f t="shared" si="0"/>
        <v>2.5446669420041128</v>
      </c>
      <c r="G12" s="47">
        <f t="shared" si="1"/>
        <v>6.0760212978218675</v>
      </c>
      <c r="H12" s="47">
        <f t="shared" si="2"/>
        <v>16.056153585486168</v>
      </c>
      <c r="I12" s="47">
        <v>45.758027974495015</v>
      </c>
      <c r="J12" s="104" t="s">
        <v>39</v>
      </c>
      <c r="K12" s="26">
        <v>8</v>
      </c>
    </row>
    <row r="13" spans="2:18" ht="28.35" customHeight="1">
      <c r="B13" s="24">
        <v>9</v>
      </c>
      <c r="C13" s="30" t="s">
        <v>11</v>
      </c>
      <c r="D13" s="46">
        <v>47.825400016166476</v>
      </c>
      <c r="E13" s="46">
        <v>52.789137435802452</v>
      </c>
      <c r="F13" s="46">
        <f t="shared" si="0"/>
        <v>3.0586484748395035</v>
      </c>
      <c r="G13" s="46">
        <f t="shared" si="1"/>
        <v>4.9637374196359758</v>
      </c>
      <c r="H13" s="46">
        <f t="shared" si="2"/>
        <v>10.378872770448503</v>
      </c>
      <c r="I13" s="46">
        <v>55.496566947839419</v>
      </c>
      <c r="J13" s="102" t="s">
        <v>37</v>
      </c>
      <c r="K13" s="24">
        <v>9</v>
      </c>
    </row>
    <row r="14" spans="2:18" ht="28.35" customHeight="1">
      <c r="B14" s="26">
        <v>10</v>
      </c>
      <c r="C14" s="31" t="s">
        <v>3</v>
      </c>
      <c r="D14" s="47">
        <v>52.681217788395927</v>
      </c>
      <c r="E14" s="47">
        <v>57.188318935575495</v>
      </c>
      <c r="F14" s="47">
        <f t="shared" si="0"/>
        <v>3.3135408719957642</v>
      </c>
      <c r="G14" s="47">
        <f t="shared" si="1"/>
        <v>4.5071011471795686</v>
      </c>
      <c r="H14" s="47">
        <f t="shared" si="2"/>
        <v>8.5554232350573081</v>
      </c>
      <c r="I14" s="47">
        <v>62.766519219767588</v>
      </c>
      <c r="J14" s="104" t="s">
        <v>28</v>
      </c>
      <c r="K14" s="26">
        <v>10</v>
      </c>
    </row>
    <row r="15" spans="2:18" ht="28.35" customHeight="1">
      <c r="B15" s="24">
        <v>11</v>
      </c>
      <c r="C15" s="30" t="s">
        <v>2</v>
      </c>
      <c r="D15" s="46">
        <v>82.221119084590043</v>
      </c>
      <c r="E15" s="46">
        <v>68.40781865635708</v>
      </c>
      <c r="F15" s="46">
        <f t="shared" si="0"/>
        <v>3.9636084308976987</v>
      </c>
      <c r="G15" s="46">
        <f t="shared" si="1"/>
        <v>-13.813300428232964</v>
      </c>
      <c r="H15" s="46">
        <f t="shared" si="2"/>
        <v>-16.800185380621834</v>
      </c>
      <c r="I15" s="46">
        <v>62.792589256285993</v>
      </c>
      <c r="J15" s="102" t="s">
        <v>27</v>
      </c>
      <c r="K15" s="24">
        <v>11</v>
      </c>
    </row>
    <row r="16" spans="2:18" ht="28.35" customHeight="1">
      <c r="B16" s="26">
        <v>12</v>
      </c>
      <c r="C16" s="31" t="s">
        <v>12</v>
      </c>
      <c r="D16" s="47">
        <v>84.83652804757196</v>
      </c>
      <c r="E16" s="47">
        <v>72.661662342480042</v>
      </c>
      <c r="F16" s="47">
        <f t="shared" si="0"/>
        <v>4.2100798288929493</v>
      </c>
      <c r="G16" s="47">
        <f t="shared" si="1"/>
        <v>-12.174865705091918</v>
      </c>
      <c r="H16" s="47">
        <f t="shared" si="2"/>
        <v>-14.350971197530479</v>
      </c>
      <c r="I16" s="47">
        <v>64.614333629531458</v>
      </c>
      <c r="J16" s="104" t="s">
        <v>43</v>
      </c>
      <c r="K16" s="26">
        <v>12</v>
      </c>
    </row>
    <row r="17" spans="2:11" ht="28.35" customHeight="1">
      <c r="B17" s="24">
        <v>13</v>
      </c>
      <c r="C17" s="30" t="s">
        <v>4</v>
      </c>
      <c r="D17" s="46">
        <v>72.673081307777608</v>
      </c>
      <c r="E17" s="46">
        <v>78.557787117576922</v>
      </c>
      <c r="F17" s="46">
        <f t="shared" si="0"/>
        <v>4.5517064196427048</v>
      </c>
      <c r="G17" s="46">
        <f t="shared" si="1"/>
        <v>5.8847058097993141</v>
      </c>
      <c r="H17" s="46">
        <f t="shared" si="2"/>
        <v>8.0975041981184326</v>
      </c>
      <c r="I17" s="46">
        <v>78.202837778551512</v>
      </c>
      <c r="J17" s="102" t="s">
        <v>29</v>
      </c>
      <c r="K17" s="24">
        <v>13</v>
      </c>
    </row>
    <row r="18" spans="2:11" ht="28.35" customHeight="1">
      <c r="B18" s="26">
        <v>14</v>
      </c>
      <c r="C18" s="31" t="s">
        <v>1</v>
      </c>
      <c r="D18" s="47">
        <v>87.368809274223111</v>
      </c>
      <c r="E18" s="47">
        <v>91.950611531173294</v>
      </c>
      <c r="F18" s="47">
        <f t="shared" si="0"/>
        <v>5.3276982989617521</v>
      </c>
      <c r="G18" s="47">
        <f t="shared" si="1"/>
        <v>4.5818022569501835</v>
      </c>
      <c r="H18" s="47">
        <f t="shared" si="2"/>
        <v>5.2442081962790095</v>
      </c>
      <c r="I18" s="47">
        <v>95.736394836550105</v>
      </c>
      <c r="J18" s="104" t="s">
        <v>26</v>
      </c>
      <c r="K18" s="26">
        <v>14</v>
      </c>
    </row>
    <row r="19" spans="2:11" ht="28.35" customHeight="1">
      <c r="B19" s="24">
        <v>15</v>
      </c>
      <c r="C19" s="30" t="s">
        <v>8</v>
      </c>
      <c r="D19" s="46">
        <v>124.01821858660145</v>
      </c>
      <c r="E19" s="46">
        <v>148.78443897941733</v>
      </c>
      <c r="F19" s="46">
        <f t="shared" si="0"/>
        <v>8.6206996262758384</v>
      </c>
      <c r="G19" s="46">
        <f t="shared" si="1"/>
        <v>24.766220392815882</v>
      </c>
      <c r="H19" s="46">
        <f t="shared" si="2"/>
        <v>19.96982433312548</v>
      </c>
      <c r="I19" s="46">
        <v>145.88208795283219</v>
      </c>
      <c r="J19" s="102" t="s">
        <v>34</v>
      </c>
      <c r="K19" s="24">
        <v>15</v>
      </c>
    </row>
    <row r="20" spans="2:11" ht="28.35" customHeight="1">
      <c r="B20" s="26">
        <v>16</v>
      </c>
      <c r="C20" s="31" t="s">
        <v>6</v>
      </c>
      <c r="D20" s="47">
        <v>238.52693366666696</v>
      </c>
      <c r="E20" s="47">
        <v>259.39921533333296</v>
      </c>
      <c r="F20" s="47">
        <f t="shared" si="0"/>
        <v>15.029815846465386</v>
      </c>
      <c r="G20" s="47">
        <f t="shared" si="1"/>
        <v>20.872281666665998</v>
      </c>
      <c r="H20" s="47">
        <f t="shared" si="2"/>
        <v>8.7504925946158689</v>
      </c>
      <c r="I20" s="47">
        <v>268.76588200000003</v>
      </c>
      <c r="J20" s="104" t="s">
        <v>32</v>
      </c>
      <c r="K20" s="26">
        <v>16</v>
      </c>
    </row>
    <row r="21" spans="2:11" ht="28.35" customHeight="1">
      <c r="B21" s="24">
        <v>17</v>
      </c>
      <c r="C21" s="30" t="s">
        <v>5</v>
      </c>
      <c r="D21" s="46">
        <v>270.11576923076996</v>
      </c>
      <c r="E21" s="46">
        <v>269.40489780219798</v>
      </c>
      <c r="F21" s="46">
        <f t="shared" si="0"/>
        <v>15.609553779488824</v>
      </c>
      <c r="G21" s="46">
        <f t="shared" si="1"/>
        <v>-0.71087142857197705</v>
      </c>
      <c r="H21" s="46">
        <f t="shared" si="2"/>
        <v>-0.26317287235631664</v>
      </c>
      <c r="I21" s="46">
        <v>269.96380894505501</v>
      </c>
      <c r="J21" s="102" t="s">
        <v>31</v>
      </c>
      <c r="K21" s="24">
        <v>17</v>
      </c>
    </row>
    <row r="22" spans="2:11" ht="28.35" customHeight="1">
      <c r="B22" s="26">
        <v>18</v>
      </c>
      <c r="C22" s="31" t="s">
        <v>58</v>
      </c>
      <c r="D22" s="47">
        <v>382.98589404765198</v>
      </c>
      <c r="E22" s="47">
        <v>399.29880332981901</v>
      </c>
      <c r="F22" s="47">
        <f t="shared" si="0"/>
        <v>23.13571948954927</v>
      </c>
      <c r="G22" s="47">
        <f t="shared" si="1"/>
        <v>16.312909282167027</v>
      </c>
      <c r="H22" s="47">
        <f t="shared" si="2"/>
        <v>4.2594021178590289</v>
      </c>
      <c r="I22" s="47">
        <v>416.25048057174695</v>
      </c>
      <c r="J22" s="104" t="s">
        <v>33</v>
      </c>
      <c r="K22" s="26">
        <v>18</v>
      </c>
    </row>
    <row r="23" spans="2:11" ht="28.35" customHeight="1">
      <c r="B23" s="24">
        <v>19</v>
      </c>
      <c r="C23" s="30" t="s">
        <v>15</v>
      </c>
      <c r="D23" s="46" t="s">
        <v>20</v>
      </c>
      <c r="E23" s="46" t="s">
        <v>20</v>
      </c>
      <c r="F23" s="46" t="s">
        <v>19</v>
      </c>
      <c r="G23" s="46" t="s">
        <v>20</v>
      </c>
      <c r="H23" s="46" t="s">
        <v>20</v>
      </c>
      <c r="I23" s="46" t="s">
        <v>20</v>
      </c>
      <c r="J23" s="102" t="s">
        <v>36</v>
      </c>
      <c r="K23" s="24">
        <v>19</v>
      </c>
    </row>
    <row r="24" spans="2:11" ht="28.35" customHeight="1">
      <c r="B24" s="26">
        <v>20</v>
      </c>
      <c r="C24" s="31" t="s">
        <v>17</v>
      </c>
      <c r="D24" s="47" t="s">
        <v>20</v>
      </c>
      <c r="E24" s="47" t="s">
        <v>20</v>
      </c>
      <c r="F24" s="47" t="s">
        <v>20</v>
      </c>
      <c r="G24" s="47" t="s">
        <v>20</v>
      </c>
      <c r="H24" s="47" t="s">
        <v>20</v>
      </c>
      <c r="I24" s="47" t="s">
        <v>20</v>
      </c>
      <c r="J24" s="104" t="s">
        <v>30</v>
      </c>
      <c r="K24" s="26">
        <v>20</v>
      </c>
    </row>
    <row r="25" spans="2:11" ht="28.35" customHeight="1">
      <c r="B25" s="24">
        <v>21</v>
      </c>
      <c r="C25" s="30" t="s">
        <v>18</v>
      </c>
      <c r="D25" s="46" t="s">
        <v>20</v>
      </c>
      <c r="E25" s="46" t="s">
        <v>20</v>
      </c>
      <c r="F25" s="46" t="s">
        <v>20</v>
      </c>
      <c r="G25" s="46" t="s">
        <v>20</v>
      </c>
      <c r="H25" s="46" t="s">
        <v>20</v>
      </c>
      <c r="I25" s="46" t="s">
        <v>20</v>
      </c>
      <c r="J25" s="102" t="s">
        <v>38</v>
      </c>
      <c r="K25" s="24">
        <v>21</v>
      </c>
    </row>
    <row r="26" spans="2:11" ht="28.35" customHeight="1">
      <c r="B26" s="475" t="s">
        <v>191</v>
      </c>
      <c r="C26" s="475"/>
      <c r="D26" s="257">
        <v>1685.1430112356954</v>
      </c>
      <c r="E26" s="257">
        <v>1725.8974959053592</v>
      </c>
      <c r="F26" s="257">
        <f t="shared" si="0"/>
        <v>100</v>
      </c>
      <c r="G26" s="257">
        <f t="shared" si="1"/>
        <v>40.754484669663725</v>
      </c>
      <c r="H26" s="257">
        <f t="shared" si="2"/>
        <v>2.4184585164542765</v>
      </c>
      <c r="I26" s="257">
        <v>1673.9979703063218</v>
      </c>
      <c r="J26" s="418" t="s">
        <v>45</v>
      </c>
      <c r="K26" s="418"/>
    </row>
    <row r="27" spans="2:11">
      <c r="B27" s="355" t="s">
        <v>244</v>
      </c>
      <c r="C27" s="351"/>
      <c r="D27" s="351"/>
      <c r="E27" s="351"/>
      <c r="F27" s="351"/>
      <c r="G27" s="351"/>
      <c r="H27" s="351"/>
      <c r="I27" s="351"/>
      <c r="J27" s="351"/>
      <c r="K27" s="354" t="s">
        <v>242</v>
      </c>
    </row>
  </sheetData>
  <sortState xmlns:xlrd2="http://schemas.microsoft.com/office/spreadsheetml/2017/richdata2" ref="C5:J25">
    <sortCondition ref="E5:E25"/>
  </sortState>
  <mergeCells count="12">
    <mergeCell ref="Q1:Q2"/>
    <mergeCell ref="B26:C26"/>
    <mergeCell ref="J26:K26"/>
    <mergeCell ref="E3:F3"/>
    <mergeCell ref="B1:K1"/>
    <mergeCell ref="B2:K2"/>
    <mergeCell ref="B3:B4"/>
    <mergeCell ref="C3:C4"/>
    <mergeCell ref="D3:D4"/>
    <mergeCell ref="J3:J4"/>
    <mergeCell ref="K3:K4"/>
    <mergeCell ref="G3:H3"/>
  </mergeCells>
  <printOptions horizontalCentered="1" verticalCentered="1"/>
  <pageMargins left="0" right="0" top="0" bottom="0" header="0" footer="0"/>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0A70-37E2-4F3D-928E-B89BB4C28206}">
  <sheetPr>
    <tabColor rgb="FFFFFF00"/>
  </sheetPr>
  <dimension ref="B1:O30"/>
  <sheetViews>
    <sheetView workbookViewId="0">
      <selection activeCell="N1" sqref="N1:O2"/>
    </sheetView>
  </sheetViews>
  <sheetFormatPr defaultRowHeight="12.75"/>
  <cols>
    <col min="1" max="1" width="2.7109375" customWidth="1"/>
    <col min="2" max="2" width="6.85546875" customWidth="1"/>
    <col min="3" max="3" width="13.7109375" customWidth="1"/>
    <col min="4" max="7" width="14.85546875" customWidth="1"/>
    <col min="8" max="8" width="11" customWidth="1"/>
    <col min="9" max="9" width="8.7109375" customWidth="1"/>
    <col min="15" max="15" width="18.140625" bestFit="1" customWidth="1"/>
  </cols>
  <sheetData>
    <row r="1" spans="2:15" ht="27" customHeight="1">
      <c r="B1" s="417" t="s">
        <v>96</v>
      </c>
      <c r="C1" s="417"/>
      <c r="D1" s="417"/>
      <c r="E1" s="417"/>
      <c r="F1" s="417"/>
      <c r="G1" s="417"/>
      <c r="H1" s="417"/>
      <c r="I1" s="417"/>
      <c r="N1" s="403"/>
      <c r="O1" s="383" t="s">
        <v>318</v>
      </c>
    </row>
    <row r="2" spans="2:15" ht="27" customHeight="1">
      <c r="B2" s="416" t="s">
        <v>276</v>
      </c>
      <c r="C2" s="416"/>
      <c r="D2" s="416"/>
      <c r="E2" s="416"/>
      <c r="F2" s="416"/>
      <c r="G2" s="416"/>
      <c r="H2" s="416"/>
      <c r="I2" s="416"/>
      <c r="N2" s="403"/>
      <c r="O2" s="383" t="s">
        <v>319</v>
      </c>
    </row>
    <row r="3" spans="2:15" ht="27" customHeight="1">
      <c r="B3" s="419" t="s">
        <v>53</v>
      </c>
      <c r="C3" s="491" t="s">
        <v>24</v>
      </c>
      <c r="D3" s="411">
        <v>2020</v>
      </c>
      <c r="E3" s="411">
        <v>2021</v>
      </c>
      <c r="F3" s="252" t="s">
        <v>66</v>
      </c>
      <c r="G3" s="71" t="s">
        <v>51</v>
      </c>
      <c r="H3" s="492" t="s">
        <v>23</v>
      </c>
      <c r="I3" s="419" t="s">
        <v>52</v>
      </c>
    </row>
    <row r="4" spans="2:15" ht="19.5" customHeight="1">
      <c r="B4" s="419"/>
      <c r="C4" s="491"/>
      <c r="D4" s="411"/>
      <c r="E4" s="411"/>
      <c r="F4" s="252" t="s">
        <v>57</v>
      </c>
      <c r="G4" s="251">
        <v>2022</v>
      </c>
      <c r="H4" s="492"/>
      <c r="I4" s="419"/>
    </row>
    <row r="5" spans="2:15" s="129" customFormat="1" ht="27" customHeight="1">
      <c r="B5" s="24">
        <v>1</v>
      </c>
      <c r="C5" s="30" t="s">
        <v>0</v>
      </c>
      <c r="D5" s="48">
        <v>2.4486474014836972</v>
      </c>
      <c r="E5" s="48">
        <v>3.5428931260670504</v>
      </c>
      <c r="F5" s="46">
        <f t="shared" ref="F5:F22" si="0">E5-D5</f>
        <v>1.0942457245833532</v>
      </c>
      <c r="G5" s="48">
        <v>4.7219166426191759</v>
      </c>
      <c r="H5" s="102" t="s">
        <v>25</v>
      </c>
      <c r="I5" s="24">
        <v>1</v>
      </c>
    </row>
    <row r="6" spans="2:15" s="129" customFormat="1" ht="27" customHeight="1">
      <c r="B6" s="26">
        <v>2</v>
      </c>
      <c r="C6" s="31" t="s">
        <v>50</v>
      </c>
      <c r="D6" s="49">
        <v>10.167052335060651</v>
      </c>
      <c r="E6" s="49">
        <v>10.33458943255124</v>
      </c>
      <c r="F6" s="47">
        <f t="shared" si="0"/>
        <v>0.1675370974905892</v>
      </c>
      <c r="G6" s="49">
        <v>9.8262269534859552</v>
      </c>
      <c r="H6" s="104" t="s">
        <v>49</v>
      </c>
      <c r="I6" s="26">
        <v>2</v>
      </c>
    </row>
    <row r="7" spans="2:15" s="129" customFormat="1" ht="27" customHeight="1">
      <c r="B7" s="24">
        <v>3</v>
      </c>
      <c r="C7" s="30" t="s">
        <v>6</v>
      </c>
      <c r="D7" s="48">
        <v>34.069539576574201</v>
      </c>
      <c r="E7" s="48">
        <v>30.786011133167317</v>
      </c>
      <c r="F7" s="46">
        <f t="shared" si="0"/>
        <v>-3.2835284434068832</v>
      </c>
      <c r="G7" s="48">
        <v>30.675862541668032</v>
      </c>
      <c r="H7" s="102" t="s">
        <v>32</v>
      </c>
      <c r="I7" s="24">
        <v>3</v>
      </c>
    </row>
    <row r="8" spans="2:15" s="129" customFormat="1" ht="27" customHeight="1">
      <c r="B8" s="26">
        <v>4</v>
      </c>
      <c r="C8" s="31" t="s">
        <v>2</v>
      </c>
      <c r="D8" s="49">
        <v>48.511495123315356</v>
      </c>
      <c r="E8" s="49">
        <v>33.954014972651549</v>
      </c>
      <c r="F8" s="47">
        <f t="shared" si="0"/>
        <v>-14.557480150663807</v>
      </c>
      <c r="G8" s="49">
        <v>27.708279462520874</v>
      </c>
      <c r="H8" s="104" t="s">
        <v>27</v>
      </c>
      <c r="I8" s="26">
        <v>4</v>
      </c>
    </row>
    <row r="9" spans="2:15" s="129" customFormat="1" ht="27" customHeight="1">
      <c r="B9" s="24">
        <v>5</v>
      </c>
      <c r="C9" s="30" t="s">
        <v>8</v>
      </c>
      <c r="D9" s="48">
        <v>34.141714975609752</v>
      </c>
      <c r="E9" s="48">
        <v>37.540775448715159</v>
      </c>
      <c r="F9" s="46">
        <f t="shared" si="0"/>
        <v>3.3990604731054077</v>
      </c>
      <c r="G9" s="48">
        <v>33.279934956203064</v>
      </c>
      <c r="H9" s="102" t="s">
        <v>34</v>
      </c>
      <c r="I9" s="24">
        <v>5</v>
      </c>
    </row>
    <row r="10" spans="2:15" s="129" customFormat="1" ht="27" customHeight="1">
      <c r="B10" s="26">
        <v>6</v>
      </c>
      <c r="C10" s="31" t="s">
        <v>14</v>
      </c>
      <c r="D10" s="49">
        <v>31.854053881627838</v>
      </c>
      <c r="E10" s="49">
        <v>39.231189359783791</v>
      </c>
      <c r="F10" s="47">
        <f t="shared" si="0"/>
        <v>7.3771354781559531</v>
      </c>
      <c r="G10" s="49">
        <v>36.145905289960282</v>
      </c>
      <c r="H10" s="104" t="s">
        <v>44</v>
      </c>
      <c r="I10" s="26">
        <v>6</v>
      </c>
    </row>
    <row r="11" spans="2:15" s="129" customFormat="1" ht="27" customHeight="1">
      <c r="B11" s="24">
        <v>7</v>
      </c>
      <c r="C11" s="30" t="s">
        <v>11</v>
      </c>
      <c r="D11" s="48">
        <v>41.73184561017694</v>
      </c>
      <c r="E11" s="48">
        <v>41.884509980059754</v>
      </c>
      <c r="F11" s="46">
        <f t="shared" si="0"/>
        <v>0.15266436988281384</v>
      </c>
      <c r="G11" s="48">
        <v>41.838512402740506</v>
      </c>
      <c r="H11" s="102" t="s">
        <v>37</v>
      </c>
      <c r="I11" s="24">
        <v>7</v>
      </c>
    </row>
    <row r="12" spans="2:15" s="129" customFormat="1" ht="27" customHeight="1">
      <c r="B12" s="26">
        <v>8</v>
      </c>
      <c r="C12" s="31" t="s">
        <v>3</v>
      </c>
      <c r="D12" s="49">
        <v>49.723295690649501</v>
      </c>
      <c r="E12" s="49">
        <v>43.237380053429099</v>
      </c>
      <c r="F12" s="47">
        <f t="shared" si="0"/>
        <v>-6.4859156372204012</v>
      </c>
      <c r="G12" s="49">
        <v>45.227485624665434</v>
      </c>
      <c r="H12" s="104" t="s">
        <v>28</v>
      </c>
      <c r="I12" s="26">
        <v>8</v>
      </c>
    </row>
    <row r="13" spans="2:15" s="129" customFormat="1" ht="27" customHeight="1">
      <c r="B13" s="24">
        <v>9</v>
      </c>
      <c r="C13" s="30" t="s">
        <v>10</v>
      </c>
      <c r="D13" s="48">
        <v>58.395102435819048</v>
      </c>
      <c r="E13" s="48">
        <v>54.864887304703188</v>
      </c>
      <c r="F13" s="46">
        <f t="shared" si="0"/>
        <v>-3.5302151311158596</v>
      </c>
      <c r="G13" s="48">
        <v>55.337828509488197</v>
      </c>
      <c r="H13" s="102" t="s">
        <v>41</v>
      </c>
      <c r="I13" s="24">
        <v>9</v>
      </c>
    </row>
    <row r="14" spans="2:15" s="129" customFormat="1" ht="27" customHeight="1">
      <c r="B14" s="26">
        <v>10</v>
      </c>
      <c r="C14" s="31" t="s">
        <v>16</v>
      </c>
      <c r="D14" s="49">
        <v>61.415333992806545</v>
      </c>
      <c r="E14" s="49">
        <v>59.535742598267916</v>
      </c>
      <c r="F14" s="47">
        <f t="shared" si="0"/>
        <v>-1.8795913945386289</v>
      </c>
      <c r="G14" s="49">
        <v>55.41824171817612</v>
      </c>
      <c r="H14" s="104" t="s">
        <v>42</v>
      </c>
      <c r="I14" s="26">
        <v>10</v>
      </c>
    </row>
    <row r="15" spans="2:15" s="129" customFormat="1" ht="27" customHeight="1">
      <c r="B15" s="24">
        <v>11</v>
      </c>
      <c r="C15" s="30" t="s">
        <v>7</v>
      </c>
      <c r="D15" s="48">
        <v>70.115533745042285</v>
      </c>
      <c r="E15" s="48">
        <v>74.424280525973415</v>
      </c>
      <c r="F15" s="46">
        <f t="shared" si="0"/>
        <v>4.3087467809311306</v>
      </c>
      <c r="G15" s="48">
        <v>75.994905595616245</v>
      </c>
      <c r="H15" s="102" t="s">
        <v>40</v>
      </c>
      <c r="I15" s="24">
        <v>11</v>
      </c>
    </row>
    <row r="16" spans="2:15" s="129" customFormat="1" ht="27" customHeight="1">
      <c r="B16" s="26">
        <v>12</v>
      </c>
      <c r="C16" s="31" t="s">
        <v>9</v>
      </c>
      <c r="D16" s="49">
        <v>78.341958565693517</v>
      </c>
      <c r="E16" s="49">
        <v>82.98831221088551</v>
      </c>
      <c r="F16" s="47">
        <f t="shared" si="0"/>
        <v>4.6463536451919936</v>
      </c>
      <c r="G16" s="49">
        <v>82.738616021633121</v>
      </c>
      <c r="H16" s="104" t="s">
        <v>35</v>
      </c>
      <c r="I16" s="26">
        <v>12</v>
      </c>
    </row>
    <row r="17" spans="2:9" s="129" customFormat="1" ht="27" customHeight="1">
      <c r="B17" s="24">
        <v>13</v>
      </c>
      <c r="C17" s="30" t="s">
        <v>58</v>
      </c>
      <c r="D17" s="48">
        <v>106.72028261324833</v>
      </c>
      <c r="E17" s="48">
        <v>97.352480385202085</v>
      </c>
      <c r="F17" s="46">
        <f t="shared" si="0"/>
        <v>-9.3678022280462443</v>
      </c>
      <c r="G17" s="48">
        <v>97.270753669883888</v>
      </c>
      <c r="H17" s="102" t="s">
        <v>33</v>
      </c>
      <c r="I17" s="24">
        <v>13</v>
      </c>
    </row>
    <row r="18" spans="2:9" s="129" customFormat="1" ht="27" customHeight="1">
      <c r="B18" s="26">
        <v>14</v>
      </c>
      <c r="C18" s="31" t="s">
        <v>4</v>
      </c>
      <c r="D18" s="49">
        <v>114.6849123320856</v>
      </c>
      <c r="E18" s="49">
        <v>97.453280926672932</v>
      </c>
      <c r="F18" s="47">
        <f t="shared" si="0"/>
        <v>-17.231631405412671</v>
      </c>
      <c r="G18" s="49">
        <v>91.231775983494828</v>
      </c>
      <c r="H18" s="104" t="s">
        <v>29</v>
      </c>
      <c r="I18" s="26">
        <v>14</v>
      </c>
    </row>
    <row r="19" spans="2:9" s="129" customFormat="1" ht="27" customHeight="1">
      <c r="B19" s="24">
        <v>15</v>
      </c>
      <c r="C19" s="30" t="s">
        <v>13</v>
      </c>
      <c r="D19" s="48">
        <v>96.488758950652311</v>
      </c>
      <c r="E19" s="48">
        <v>102.77415711217546</v>
      </c>
      <c r="F19" s="46">
        <f t="shared" si="0"/>
        <v>6.2853981615231476</v>
      </c>
      <c r="G19" s="48">
        <v>100.66837599183968</v>
      </c>
      <c r="H19" s="102" t="s">
        <v>39</v>
      </c>
      <c r="I19" s="24">
        <v>15</v>
      </c>
    </row>
    <row r="20" spans="2:9" s="129" customFormat="1" ht="27" customHeight="1">
      <c r="B20" s="26">
        <v>16</v>
      </c>
      <c r="C20" s="31" t="s">
        <v>5</v>
      </c>
      <c r="D20" s="49">
        <v>185.71004402773553</v>
      </c>
      <c r="E20" s="49">
        <v>159.23823632150464</v>
      </c>
      <c r="F20" s="47">
        <f t="shared" si="0"/>
        <v>-26.471807706230891</v>
      </c>
      <c r="G20" s="49">
        <v>149.24814426598974</v>
      </c>
      <c r="H20" s="104" t="s">
        <v>31</v>
      </c>
      <c r="I20" s="26">
        <v>16</v>
      </c>
    </row>
    <row r="21" spans="2:9" s="129" customFormat="1" ht="27" customHeight="1">
      <c r="B21" s="24">
        <v>17</v>
      </c>
      <c r="C21" s="30" t="s">
        <v>12</v>
      </c>
      <c r="D21" s="48">
        <v>246.64733924910047</v>
      </c>
      <c r="E21" s="48">
        <v>202.29509511142206</v>
      </c>
      <c r="F21" s="46">
        <f t="shared" si="0"/>
        <v>-44.352244137678412</v>
      </c>
      <c r="G21" s="48">
        <v>171.0759672228061</v>
      </c>
      <c r="H21" s="102" t="s">
        <v>43</v>
      </c>
      <c r="I21" s="24">
        <v>17</v>
      </c>
    </row>
    <row r="22" spans="2:9" s="129" customFormat="1" ht="27" customHeight="1">
      <c r="B22" s="26">
        <v>18</v>
      </c>
      <c r="C22" s="31" t="s">
        <v>1</v>
      </c>
      <c r="D22" s="49">
        <v>251.57140681141783</v>
      </c>
      <c r="E22" s="49">
        <v>235.1443632303006</v>
      </c>
      <c r="F22" s="47">
        <f t="shared" si="0"/>
        <v>-16.427043581117232</v>
      </c>
      <c r="G22" s="49">
        <v>233.17885504458431</v>
      </c>
      <c r="H22" s="104" t="s">
        <v>26</v>
      </c>
      <c r="I22" s="26">
        <v>18</v>
      </c>
    </row>
    <row r="23" spans="2:9" s="129" customFormat="1" ht="27" customHeight="1">
      <c r="B23" s="24">
        <v>19</v>
      </c>
      <c r="C23" s="30" t="s">
        <v>15</v>
      </c>
      <c r="D23" s="48" t="s">
        <v>20</v>
      </c>
      <c r="E23" s="48" t="s">
        <v>20</v>
      </c>
      <c r="F23" s="48" t="s">
        <v>20</v>
      </c>
      <c r="G23" s="48" t="s">
        <v>20</v>
      </c>
      <c r="H23" s="102" t="s">
        <v>36</v>
      </c>
      <c r="I23" s="24">
        <v>19</v>
      </c>
    </row>
    <row r="24" spans="2:9" s="129" customFormat="1" ht="27" customHeight="1">
      <c r="B24" s="26">
        <v>20</v>
      </c>
      <c r="C24" s="31" t="s">
        <v>17</v>
      </c>
      <c r="D24" s="49" t="s">
        <v>20</v>
      </c>
      <c r="E24" s="49" t="s">
        <v>20</v>
      </c>
      <c r="F24" s="49" t="s">
        <v>20</v>
      </c>
      <c r="G24" s="49" t="s">
        <v>20</v>
      </c>
      <c r="H24" s="104" t="s">
        <v>30</v>
      </c>
      <c r="I24" s="26">
        <v>20</v>
      </c>
    </row>
    <row r="25" spans="2:9" s="129" customFormat="1" ht="27" customHeight="1">
      <c r="B25" s="24">
        <v>21</v>
      </c>
      <c r="C25" s="30" t="s">
        <v>18</v>
      </c>
      <c r="D25" s="48" t="s">
        <v>20</v>
      </c>
      <c r="E25" s="48" t="s">
        <v>20</v>
      </c>
      <c r="F25" s="48" t="s">
        <v>20</v>
      </c>
      <c r="G25" s="48" t="s">
        <v>20</v>
      </c>
      <c r="H25" s="102" t="s">
        <v>38</v>
      </c>
      <c r="I25" s="24">
        <v>21</v>
      </c>
    </row>
    <row r="26" spans="2:9" s="129" customFormat="1" ht="27" customHeight="1">
      <c r="B26" s="475" t="s">
        <v>277</v>
      </c>
      <c r="C26" s="475"/>
      <c r="D26" s="266">
        <v>69.924375364854868</v>
      </c>
      <c r="E26" s="266">
        <v>61.981896227718778</v>
      </c>
      <c r="F26" s="315">
        <f t="shared" ref="F26" si="1">E26-D26</f>
        <v>-7.9424791371360897</v>
      </c>
      <c r="G26" s="266">
        <v>56.666420902090195</v>
      </c>
      <c r="H26" s="418" t="s">
        <v>45</v>
      </c>
      <c r="I26" s="418"/>
    </row>
    <row r="27" spans="2:9">
      <c r="B27" s="355" t="s">
        <v>244</v>
      </c>
      <c r="C27" s="351"/>
      <c r="D27" s="351"/>
      <c r="E27" s="351"/>
      <c r="F27" s="351"/>
      <c r="G27" s="351"/>
      <c r="H27" s="351"/>
      <c r="I27" s="354" t="s">
        <v>242</v>
      </c>
    </row>
    <row r="30" spans="2:9">
      <c r="H30" s="66"/>
    </row>
  </sheetData>
  <sortState xmlns:xlrd2="http://schemas.microsoft.com/office/spreadsheetml/2017/richdata2" ref="B5:I25">
    <sortCondition ref="E5:E25"/>
  </sortState>
  <mergeCells count="11">
    <mergeCell ref="N1:N2"/>
    <mergeCell ref="H26:I26"/>
    <mergeCell ref="B26:C26"/>
    <mergeCell ref="B2:I2"/>
    <mergeCell ref="B1:I1"/>
    <mergeCell ref="B3:B4"/>
    <mergeCell ref="C3:C4"/>
    <mergeCell ref="D3:D4"/>
    <mergeCell ref="E3:E4"/>
    <mergeCell ref="H3:H4"/>
    <mergeCell ref="I3:I4"/>
  </mergeCells>
  <printOptions horizontalCentered="1" verticalCentered="1"/>
  <pageMargins left="0" right="0" top="0" bottom="0" header="0" footer="0"/>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7F8B-2F4D-44FC-891D-1E40BD15E6C8}">
  <sheetPr>
    <tabColor rgb="FF00B050"/>
  </sheetPr>
  <dimension ref="B1:U154"/>
  <sheetViews>
    <sheetView zoomScale="98" zoomScaleNormal="98" workbookViewId="0">
      <selection activeCell="K1" sqref="K1:M2"/>
    </sheetView>
  </sheetViews>
  <sheetFormatPr defaultRowHeight="12.75"/>
  <cols>
    <col min="1" max="1" width="2.7109375" customWidth="1"/>
    <col min="2" max="2" width="2.5703125" customWidth="1"/>
    <col min="3" max="3" width="25.7109375" customWidth="1"/>
    <col min="4" max="5" width="8.5703125" customWidth="1"/>
    <col min="6" max="6" width="11.7109375" customWidth="1"/>
    <col min="7" max="7" width="11.5703125" customWidth="1"/>
    <col min="8" max="8" width="25.85546875" style="148" customWidth="1"/>
    <col min="9" max="9" width="2.7109375" customWidth="1"/>
    <col min="10" max="11" width="15" customWidth="1"/>
    <col min="12" max="12" width="21.28515625" customWidth="1"/>
    <col min="13" max="16" width="15" customWidth="1"/>
    <col min="20" max="20" width="4.85546875" customWidth="1"/>
  </cols>
  <sheetData>
    <row r="1" spans="2:13" ht="25.5" customHeight="1">
      <c r="B1" s="405" t="s">
        <v>138</v>
      </c>
      <c r="C1" s="406"/>
      <c r="D1" s="406"/>
      <c r="E1" s="406"/>
      <c r="F1" s="406"/>
      <c r="G1" s="406"/>
      <c r="H1" s="406"/>
      <c r="I1" s="407"/>
      <c r="K1" s="403"/>
      <c r="L1" s="383" t="s">
        <v>318</v>
      </c>
    </row>
    <row r="2" spans="2:13" ht="25.5" customHeight="1">
      <c r="B2" s="408" t="s">
        <v>126</v>
      </c>
      <c r="C2" s="409"/>
      <c r="D2" s="409"/>
      <c r="E2" s="409"/>
      <c r="F2" s="409"/>
      <c r="G2" s="409"/>
      <c r="H2" s="409"/>
      <c r="I2" s="410"/>
      <c r="K2" s="403"/>
      <c r="L2" s="383" t="s">
        <v>319</v>
      </c>
    </row>
    <row r="3" spans="2:13" ht="32.25" customHeight="1">
      <c r="B3" s="404" t="s">
        <v>125</v>
      </c>
      <c r="C3" s="411" t="s">
        <v>137</v>
      </c>
      <c r="D3" s="411">
        <v>2020</v>
      </c>
      <c r="E3" s="411">
        <v>2021</v>
      </c>
      <c r="F3" s="71" t="s">
        <v>164</v>
      </c>
      <c r="G3" s="45" t="s">
        <v>51</v>
      </c>
      <c r="H3" s="412" t="s">
        <v>136</v>
      </c>
      <c r="I3" s="413" t="s">
        <v>74</v>
      </c>
    </row>
    <row r="4" spans="2:13" ht="22.5" customHeight="1">
      <c r="B4" s="404"/>
      <c r="C4" s="411"/>
      <c r="D4" s="411"/>
      <c r="E4" s="411"/>
      <c r="F4" s="71" t="s">
        <v>57</v>
      </c>
      <c r="G4" s="188">
        <v>2022</v>
      </c>
      <c r="H4" s="412"/>
      <c r="I4" s="413"/>
      <c r="J4" s="68"/>
      <c r="K4" s="68"/>
      <c r="L4" s="68"/>
      <c r="M4" s="68"/>
    </row>
    <row r="5" spans="2:13" s="151" customFormat="1" ht="48.75" customHeight="1">
      <c r="B5" s="131">
        <v>1</v>
      </c>
      <c r="C5" s="217" t="s">
        <v>135</v>
      </c>
      <c r="D5" s="141">
        <v>-3.1</v>
      </c>
      <c r="E5" s="141">
        <v>5.9</v>
      </c>
      <c r="F5" s="141">
        <f>E5-D5</f>
        <v>9</v>
      </c>
      <c r="G5" s="141">
        <v>4.9000000000000004</v>
      </c>
      <c r="H5" s="220" t="s">
        <v>122</v>
      </c>
      <c r="I5" s="134">
        <v>1</v>
      </c>
      <c r="J5" s="149"/>
      <c r="K5" s="149"/>
      <c r="L5" s="150"/>
      <c r="M5" s="150"/>
    </row>
    <row r="6" spans="2:13" s="151" customFormat="1" ht="48.75" customHeight="1">
      <c r="B6" s="132">
        <v>2</v>
      </c>
      <c r="C6" s="218" t="s">
        <v>152</v>
      </c>
      <c r="D6" s="142">
        <v>-4.5</v>
      </c>
      <c r="E6" s="142">
        <v>5.2</v>
      </c>
      <c r="F6" s="142">
        <f>E6-D6</f>
        <v>9.6999999999999993</v>
      </c>
      <c r="G6" s="142">
        <v>4.5</v>
      </c>
      <c r="H6" s="221" t="s">
        <v>178</v>
      </c>
      <c r="I6" s="136">
        <v>2</v>
      </c>
      <c r="K6" s="152"/>
    </row>
    <row r="7" spans="2:13" s="151" customFormat="1" ht="48.75" customHeight="1">
      <c r="B7" s="131">
        <v>3</v>
      </c>
      <c r="C7" s="217" t="s">
        <v>156</v>
      </c>
      <c r="D7" s="190">
        <v>-2.1</v>
      </c>
      <c r="E7" s="190">
        <v>6.4</v>
      </c>
      <c r="F7" s="141">
        <f>E7-D7</f>
        <v>8.5</v>
      </c>
      <c r="G7" s="190">
        <v>5.0999999999999996</v>
      </c>
      <c r="H7" s="220" t="s">
        <v>151</v>
      </c>
      <c r="I7" s="134">
        <v>3</v>
      </c>
    </row>
    <row r="8" spans="2:13" s="151" customFormat="1" ht="48.75" customHeight="1">
      <c r="B8" s="132">
        <v>4</v>
      </c>
      <c r="C8" s="218" t="s">
        <v>153</v>
      </c>
      <c r="D8" s="142">
        <f>(22123-24618)/24618*100</f>
        <v>-10.134860671053701</v>
      </c>
      <c r="E8" s="142">
        <f>(E9-D9)/D9*100</f>
        <v>21.073091352890657</v>
      </c>
      <c r="F8" s="142" t="s">
        <v>124</v>
      </c>
      <c r="G8" s="142">
        <f>(G9-E9)/E9*100</f>
        <v>8.5047601269367181</v>
      </c>
      <c r="H8" s="221" t="s">
        <v>179</v>
      </c>
      <c r="I8" s="136">
        <v>4</v>
      </c>
    </row>
    <row r="9" spans="2:13" s="151" customFormat="1" ht="48" hidden="1" customHeight="1">
      <c r="B9" s="132"/>
      <c r="C9" s="218" t="s">
        <v>163</v>
      </c>
      <c r="D9" s="142">
        <v>22123</v>
      </c>
      <c r="E9" s="142">
        <v>26785</v>
      </c>
      <c r="F9" s="142">
        <f>E9-D9</f>
        <v>4662</v>
      </c>
      <c r="G9" s="142">
        <v>29063</v>
      </c>
      <c r="H9" s="221" t="s">
        <v>149</v>
      </c>
      <c r="I9" s="136"/>
      <c r="J9" s="153"/>
      <c r="K9" s="154"/>
    </row>
    <row r="10" spans="2:13" s="151" customFormat="1" ht="48.75" customHeight="1">
      <c r="B10" s="131">
        <v>5</v>
      </c>
      <c r="C10" s="217" t="s">
        <v>154</v>
      </c>
      <c r="D10" s="191">
        <v>17201</v>
      </c>
      <c r="E10" s="191">
        <v>21205</v>
      </c>
      <c r="F10" s="191">
        <f t="shared" ref="F10:F16" si="0">E10-D10</f>
        <v>4004</v>
      </c>
      <c r="G10" s="191">
        <v>22806</v>
      </c>
      <c r="H10" s="220" t="s">
        <v>180</v>
      </c>
      <c r="I10" s="134">
        <v>5</v>
      </c>
      <c r="J10" s="153"/>
      <c r="K10" s="154"/>
      <c r="L10" s="153"/>
      <c r="M10" s="155"/>
    </row>
    <row r="11" spans="2:13" s="151" customFormat="1" ht="48.75" customHeight="1">
      <c r="B11" s="132">
        <v>6</v>
      </c>
      <c r="C11" s="218" t="s">
        <v>177</v>
      </c>
      <c r="D11" s="192">
        <v>41.29</v>
      </c>
      <c r="E11" s="192">
        <v>65.680000000000007</v>
      </c>
      <c r="F11" s="142">
        <f t="shared" si="0"/>
        <v>24.390000000000008</v>
      </c>
      <c r="G11" s="192">
        <v>64.52</v>
      </c>
      <c r="H11" s="221" t="s">
        <v>123</v>
      </c>
      <c r="I11" s="136">
        <v>6</v>
      </c>
      <c r="J11" s="153"/>
      <c r="K11" s="153"/>
    </row>
    <row r="12" spans="2:13" s="151" customFormat="1" ht="48.75" customHeight="1">
      <c r="B12" s="131">
        <v>7</v>
      </c>
      <c r="C12" s="217" t="s">
        <v>155</v>
      </c>
      <c r="D12" s="141">
        <v>0.4</v>
      </c>
      <c r="E12" s="141">
        <v>2</v>
      </c>
      <c r="F12" s="141">
        <f>E12-D12</f>
        <v>1.6</v>
      </c>
      <c r="G12" s="141">
        <v>1.8</v>
      </c>
      <c r="H12" s="220" t="s">
        <v>181</v>
      </c>
      <c r="I12" s="134">
        <v>7</v>
      </c>
      <c r="K12" s="153"/>
    </row>
    <row r="13" spans="2:13" s="151" customFormat="1" ht="48.75" customHeight="1">
      <c r="B13" s="132">
        <v>8</v>
      </c>
      <c r="C13" s="218" t="s">
        <v>141</v>
      </c>
      <c r="D13" s="142">
        <v>2.8</v>
      </c>
      <c r="E13" s="142">
        <v>3.6</v>
      </c>
      <c r="F13" s="142">
        <f>E13-D13</f>
        <v>0.80000000000000027</v>
      </c>
      <c r="G13" s="142">
        <v>3.7</v>
      </c>
      <c r="H13" s="221" t="s">
        <v>150</v>
      </c>
      <c r="I13" s="136">
        <v>8</v>
      </c>
      <c r="K13" s="153"/>
    </row>
    <row r="14" spans="2:13" s="151" customFormat="1" ht="48.75" customHeight="1">
      <c r="B14" s="131">
        <v>9</v>
      </c>
      <c r="C14" s="217" t="s">
        <v>160</v>
      </c>
      <c r="D14" s="190">
        <v>0.4</v>
      </c>
      <c r="E14" s="190">
        <v>0.6</v>
      </c>
      <c r="F14" s="141">
        <f t="shared" si="0"/>
        <v>0.19999999999999996</v>
      </c>
      <c r="G14" s="190">
        <v>0.4</v>
      </c>
      <c r="H14" s="220" t="s">
        <v>159</v>
      </c>
      <c r="I14" s="134">
        <v>9</v>
      </c>
    </row>
    <row r="15" spans="2:13" s="151" customFormat="1" ht="48.75" customHeight="1">
      <c r="B15" s="132">
        <v>10</v>
      </c>
      <c r="C15" s="218" t="s">
        <v>161</v>
      </c>
      <c r="D15" s="142">
        <v>0.3</v>
      </c>
      <c r="E15" s="142">
        <v>0.4</v>
      </c>
      <c r="F15" s="142">
        <f t="shared" si="0"/>
        <v>0.10000000000000003</v>
      </c>
      <c r="G15" s="142">
        <v>0.3</v>
      </c>
      <c r="H15" s="221" t="s">
        <v>182</v>
      </c>
      <c r="I15" s="136">
        <v>10</v>
      </c>
    </row>
    <row r="16" spans="2:13" s="151" customFormat="1" ht="48.75" customHeight="1">
      <c r="B16" s="131">
        <v>11</v>
      </c>
      <c r="C16" s="217" t="s">
        <v>162</v>
      </c>
      <c r="D16" s="141">
        <v>0.6</v>
      </c>
      <c r="E16" s="141">
        <v>0.8</v>
      </c>
      <c r="F16" s="141">
        <f t="shared" si="0"/>
        <v>0.20000000000000007</v>
      </c>
      <c r="G16" s="141">
        <v>0.6</v>
      </c>
      <c r="H16" s="220" t="s">
        <v>183</v>
      </c>
      <c r="I16" s="134">
        <v>11</v>
      </c>
    </row>
    <row r="17" spans="2:9" s="151" customFormat="1" ht="48.75" customHeight="1">
      <c r="B17" s="132">
        <v>12</v>
      </c>
      <c r="C17" s="218" t="s">
        <v>139</v>
      </c>
      <c r="D17" s="142">
        <v>32.6</v>
      </c>
      <c r="E17" s="142">
        <v>31.3</v>
      </c>
      <c r="F17" s="142">
        <f>E17-D17</f>
        <v>-1.3000000000000007</v>
      </c>
      <c r="G17" s="142">
        <v>30.4</v>
      </c>
      <c r="H17" s="221" t="s">
        <v>184</v>
      </c>
      <c r="I17" s="136">
        <v>12</v>
      </c>
    </row>
    <row r="18" spans="2:9" s="151" customFormat="1" ht="48.75" customHeight="1">
      <c r="B18" s="193">
        <v>13</v>
      </c>
      <c r="C18" s="219" t="s">
        <v>140</v>
      </c>
      <c r="D18" s="194">
        <v>11.4</v>
      </c>
      <c r="E18" s="194">
        <v>10.8</v>
      </c>
      <c r="F18" s="194">
        <f>E18-D18</f>
        <v>-0.59999999999999964</v>
      </c>
      <c r="G18" s="194">
        <v>10.5</v>
      </c>
      <c r="H18" s="222" t="s">
        <v>157</v>
      </c>
      <c r="I18" s="195">
        <v>13</v>
      </c>
    </row>
    <row r="19" spans="2:9" ht="15" customHeight="1">
      <c r="B19" s="223" t="s">
        <v>241</v>
      </c>
      <c r="G19" s="144"/>
      <c r="I19" s="224" t="s">
        <v>240</v>
      </c>
    </row>
    <row r="20" spans="2:9" ht="16.5" customHeight="1"/>
    <row r="21" spans="2:9">
      <c r="H21"/>
    </row>
    <row r="22" spans="2:9" ht="17.25" customHeight="1">
      <c r="H22"/>
    </row>
    <row r="23" spans="2:9" ht="15" customHeight="1">
      <c r="H23"/>
    </row>
    <row r="24" spans="2:9">
      <c r="H24"/>
    </row>
    <row r="25" spans="2:9" ht="12" customHeight="1">
      <c r="H25"/>
    </row>
    <row r="26" spans="2:9">
      <c r="H26"/>
    </row>
    <row r="27" spans="2:9">
      <c r="H27"/>
    </row>
    <row r="28" spans="2:9">
      <c r="H28"/>
    </row>
    <row r="29" spans="2:9">
      <c r="H29"/>
    </row>
    <row r="30" spans="2:9">
      <c r="H30"/>
    </row>
    <row r="31" spans="2:9">
      <c r="H31"/>
    </row>
    <row r="32" spans="2:9">
      <c r="H32"/>
    </row>
    <row r="33" spans="8:8">
      <c r="H33"/>
    </row>
    <row r="34" spans="8:8">
      <c r="H34"/>
    </row>
    <row r="35" spans="8:8">
      <c r="H35"/>
    </row>
    <row r="36" spans="8:8">
      <c r="H36"/>
    </row>
    <row r="37" spans="8:8">
      <c r="H37"/>
    </row>
    <row r="38" spans="8:8">
      <c r="H38"/>
    </row>
    <row r="39" spans="8:8">
      <c r="H39"/>
    </row>
    <row r="40" spans="8:8">
      <c r="H40"/>
    </row>
    <row r="41" spans="8:8">
      <c r="H41"/>
    </row>
    <row r="42" spans="8:8">
      <c r="H42"/>
    </row>
    <row r="43" spans="8:8">
      <c r="H43"/>
    </row>
    <row r="44" spans="8:8">
      <c r="H44"/>
    </row>
    <row r="45" spans="8:8">
      <c r="H45"/>
    </row>
    <row r="46" spans="8:8">
      <c r="H46"/>
    </row>
    <row r="47" spans="8:8">
      <c r="H47"/>
    </row>
    <row r="48" spans="8:8">
      <c r="H48"/>
    </row>
    <row r="49" spans="8:8">
      <c r="H49"/>
    </row>
    <row r="50" spans="8:8">
      <c r="H50"/>
    </row>
    <row r="51" spans="8:8">
      <c r="H51"/>
    </row>
    <row r="52" spans="8:8">
      <c r="H52"/>
    </row>
    <row r="53" spans="8:8" ht="25.5" customHeight="1">
      <c r="H53"/>
    </row>
    <row r="54" spans="8:8" ht="25.5" customHeight="1">
      <c r="H54"/>
    </row>
    <row r="55" spans="8:8">
      <c r="H55"/>
    </row>
    <row r="56" spans="8:8">
      <c r="H56"/>
    </row>
    <row r="57" spans="8:8">
      <c r="H57"/>
    </row>
    <row r="58" spans="8:8">
      <c r="H58"/>
    </row>
    <row r="59" spans="8:8">
      <c r="H59"/>
    </row>
    <row r="60" spans="8:8">
      <c r="H60"/>
    </row>
    <row r="61" spans="8:8">
      <c r="H61"/>
    </row>
    <row r="62" spans="8:8">
      <c r="H62"/>
    </row>
    <row r="63" spans="8:8">
      <c r="H63"/>
    </row>
    <row r="64" spans="8:8">
      <c r="H64"/>
    </row>
    <row r="65" spans="8:8">
      <c r="H65"/>
    </row>
    <row r="66" spans="8:8">
      <c r="H66"/>
    </row>
    <row r="67" spans="8:8">
      <c r="H67"/>
    </row>
    <row r="68" spans="8:8">
      <c r="H68"/>
    </row>
    <row r="69" spans="8:8">
      <c r="H69"/>
    </row>
    <row r="70" spans="8:8">
      <c r="H70"/>
    </row>
    <row r="71" spans="8:8">
      <c r="H71"/>
    </row>
    <row r="72" spans="8:8">
      <c r="H72"/>
    </row>
    <row r="73" spans="8:8">
      <c r="H73"/>
    </row>
    <row r="74" spans="8:8">
      <c r="H74"/>
    </row>
    <row r="75" spans="8:8">
      <c r="H75"/>
    </row>
    <row r="76" spans="8:8">
      <c r="H76"/>
    </row>
    <row r="77" spans="8:8">
      <c r="H77"/>
    </row>
    <row r="78" spans="8:8">
      <c r="H78"/>
    </row>
    <row r="79" spans="8:8">
      <c r="H79"/>
    </row>
    <row r="80" spans="8:8">
      <c r="H80"/>
    </row>
    <row r="81" spans="8:21">
      <c r="H81"/>
    </row>
    <row r="82" spans="8:21">
      <c r="H82"/>
    </row>
    <row r="83" spans="8:21">
      <c r="H83"/>
    </row>
    <row r="84" spans="8:21">
      <c r="H84"/>
    </row>
    <row r="85" spans="8:21">
      <c r="H85"/>
    </row>
    <row r="86" spans="8:21">
      <c r="H86"/>
    </row>
    <row r="87" spans="8:21">
      <c r="H87"/>
    </row>
    <row r="88" spans="8:21">
      <c r="H88"/>
    </row>
    <row r="89" spans="8:21">
      <c r="H89"/>
    </row>
    <row r="90" spans="8:21">
      <c r="H90"/>
      <c r="P90" s="29"/>
      <c r="Q90" s="29"/>
      <c r="R90" s="29"/>
      <c r="S90" s="29"/>
      <c r="T90" s="29"/>
      <c r="U90" s="29"/>
    </row>
    <row r="91" spans="8:21" ht="24" customHeight="1">
      <c r="H91"/>
      <c r="U91" s="29"/>
    </row>
    <row r="92" spans="8:21" ht="24" customHeight="1">
      <c r="H92"/>
      <c r="U92" s="29"/>
    </row>
    <row r="93" spans="8:21">
      <c r="H93"/>
      <c r="P93" s="29"/>
      <c r="Q93" s="29"/>
      <c r="R93" s="29"/>
      <c r="S93" s="29"/>
      <c r="T93" s="29"/>
      <c r="U93" s="29"/>
    </row>
    <row r="94" spans="8:21">
      <c r="H94"/>
      <c r="P94" s="29"/>
      <c r="Q94" s="29"/>
      <c r="R94" s="29"/>
      <c r="S94" s="29"/>
      <c r="T94" s="29"/>
      <c r="U94" s="29"/>
    </row>
    <row r="95" spans="8:21">
      <c r="H95"/>
      <c r="P95" s="29"/>
      <c r="Q95" s="29"/>
      <c r="R95" s="29"/>
      <c r="S95" s="29"/>
      <c r="T95" s="29"/>
      <c r="U95" s="29"/>
    </row>
    <row r="96" spans="8:21">
      <c r="H96"/>
      <c r="P96" s="29"/>
      <c r="Q96" s="29"/>
      <c r="R96" s="29"/>
      <c r="S96" s="29"/>
      <c r="T96" s="29"/>
      <c r="U96" s="29"/>
    </row>
    <row r="97" spans="8:21">
      <c r="H97"/>
      <c r="P97" s="29"/>
      <c r="Q97" s="29"/>
      <c r="R97" s="29"/>
      <c r="S97" s="29"/>
      <c r="T97" s="29"/>
      <c r="U97" s="29"/>
    </row>
    <row r="98" spans="8:21">
      <c r="H98"/>
      <c r="P98" s="29"/>
      <c r="Q98" s="29"/>
      <c r="R98" s="29"/>
      <c r="S98" s="29"/>
      <c r="T98" s="29"/>
      <c r="U98" s="29"/>
    </row>
    <row r="99" spans="8:21">
      <c r="H99"/>
      <c r="P99" s="29"/>
      <c r="Q99" s="29"/>
      <c r="R99" s="29"/>
      <c r="S99" s="29"/>
      <c r="T99" s="29"/>
      <c r="U99" s="29"/>
    </row>
    <row r="100" spans="8:21">
      <c r="H100"/>
      <c r="P100" s="29"/>
      <c r="Q100" s="29"/>
      <c r="R100" s="29"/>
      <c r="S100" s="29"/>
      <c r="T100" s="29"/>
      <c r="U100" s="29"/>
    </row>
    <row r="101" spans="8:21">
      <c r="H101"/>
      <c r="P101" s="29"/>
      <c r="Q101" s="29"/>
      <c r="R101" s="29"/>
      <c r="S101" s="29"/>
      <c r="T101" s="29"/>
      <c r="U101" s="29"/>
    </row>
    <row r="102" spans="8:21">
      <c r="H102"/>
      <c r="P102" s="29"/>
      <c r="Q102" s="29"/>
      <c r="R102" s="29"/>
      <c r="S102" s="29"/>
      <c r="T102" s="29"/>
      <c r="U102" s="29"/>
    </row>
    <row r="103" spans="8:21">
      <c r="H103"/>
      <c r="P103" s="29"/>
      <c r="Q103" s="29"/>
      <c r="R103" s="29"/>
      <c r="S103" s="29"/>
      <c r="T103" s="29"/>
      <c r="U103" s="29"/>
    </row>
    <row r="104" spans="8:21">
      <c r="H104"/>
      <c r="P104" s="29"/>
      <c r="Q104" s="29"/>
      <c r="R104" s="29"/>
      <c r="S104" s="29"/>
      <c r="T104" s="29"/>
      <c r="U104" s="29"/>
    </row>
    <row r="105" spans="8:21">
      <c r="H105"/>
      <c r="P105" s="29"/>
      <c r="Q105" s="29"/>
      <c r="R105" s="29"/>
      <c r="S105" s="29"/>
      <c r="T105" s="29"/>
      <c r="U105" s="29"/>
    </row>
    <row r="106" spans="8:21">
      <c r="H106"/>
      <c r="P106" s="29"/>
      <c r="Q106" s="29"/>
      <c r="R106" s="29"/>
      <c r="S106" s="29"/>
      <c r="T106" s="29"/>
      <c r="U106" s="29"/>
    </row>
    <row r="107" spans="8:21">
      <c r="H107"/>
      <c r="P107" s="29"/>
      <c r="Q107" s="29"/>
      <c r="R107" s="29"/>
      <c r="S107" s="29"/>
      <c r="T107" s="29"/>
      <c r="U107" s="29"/>
    </row>
    <row r="108" spans="8:21">
      <c r="H108"/>
      <c r="P108" s="29"/>
      <c r="Q108" s="29"/>
      <c r="R108" s="29"/>
      <c r="S108" s="29"/>
      <c r="T108" s="29"/>
      <c r="U108" s="29"/>
    </row>
    <row r="109" spans="8:21">
      <c r="H109"/>
      <c r="P109" s="29"/>
      <c r="Q109" s="29"/>
      <c r="R109" s="29"/>
      <c r="S109" s="29"/>
      <c r="T109" s="29"/>
      <c r="U109" s="29"/>
    </row>
    <row r="110" spans="8:21">
      <c r="H110"/>
      <c r="P110" s="29"/>
      <c r="Q110" s="29"/>
      <c r="R110" s="29"/>
      <c r="S110" s="29"/>
      <c r="T110" s="29"/>
      <c r="U110" s="29"/>
    </row>
    <row r="111" spans="8:21">
      <c r="H111"/>
      <c r="P111" s="29"/>
      <c r="Q111" s="29"/>
      <c r="R111" s="29"/>
      <c r="S111" s="29"/>
      <c r="T111" s="29"/>
      <c r="U111" s="29"/>
    </row>
    <row r="112" spans="8:21">
      <c r="H112"/>
      <c r="P112" s="29"/>
      <c r="Q112" s="29"/>
      <c r="R112" s="29"/>
      <c r="S112" s="29"/>
      <c r="T112" s="29"/>
      <c r="U112" s="29"/>
    </row>
    <row r="113" spans="8:21">
      <c r="H113"/>
      <c r="P113" s="29"/>
      <c r="Q113" s="29"/>
      <c r="R113" s="29"/>
      <c r="S113" s="29"/>
      <c r="T113" s="29"/>
      <c r="U113" s="29"/>
    </row>
    <row r="114" spans="8:21">
      <c r="H114"/>
      <c r="P114" s="29"/>
      <c r="Q114" s="29"/>
      <c r="R114" s="29"/>
      <c r="S114" s="29"/>
      <c r="T114" s="29"/>
      <c r="U114" s="29"/>
    </row>
    <row r="115" spans="8:21">
      <c r="H115"/>
      <c r="P115" s="29"/>
      <c r="Q115" s="29"/>
      <c r="R115" s="29"/>
      <c r="S115" s="29"/>
      <c r="T115" s="29"/>
      <c r="U115" s="29"/>
    </row>
    <row r="116" spans="8:21">
      <c r="H116"/>
      <c r="P116" s="29"/>
      <c r="Q116" s="29"/>
      <c r="R116" s="29"/>
      <c r="S116" s="29"/>
      <c r="T116" s="29"/>
      <c r="U116" s="29"/>
    </row>
    <row r="117" spans="8:21">
      <c r="H117"/>
      <c r="P117" s="29"/>
      <c r="Q117" s="29"/>
      <c r="R117" s="29"/>
      <c r="S117" s="29"/>
      <c r="T117" s="29"/>
      <c r="U117" s="29"/>
    </row>
    <row r="118" spans="8:21">
      <c r="H118"/>
    </row>
    <row r="119" spans="8:21">
      <c r="H119"/>
    </row>
    <row r="120" spans="8:21">
      <c r="H120"/>
    </row>
    <row r="121" spans="8:21">
      <c r="H121"/>
    </row>
    <row r="122" spans="8:21">
      <c r="H122"/>
    </row>
    <row r="123" spans="8:21">
      <c r="H123"/>
    </row>
    <row r="124" spans="8:21">
      <c r="H124"/>
      <c r="P124" s="29"/>
      <c r="Q124" s="29"/>
    </row>
    <row r="125" spans="8:21" ht="45" customHeight="1">
      <c r="H125"/>
      <c r="Q125" s="29"/>
    </row>
    <row r="126" spans="8:21" ht="45" customHeight="1">
      <c r="H126"/>
      <c r="Q126" s="29"/>
    </row>
    <row r="127" spans="8:21" ht="27" customHeight="1">
      <c r="H127"/>
      <c r="P127" s="156"/>
      <c r="Q127" s="139"/>
      <c r="R127" s="156"/>
    </row>
    <row r="128" spans="8:21" ht="27" customHeight="1">
      <c r="H128"/>
      <c r="P128" s="139"/>
      <c r="Q128" s="139"/>
      <c r="R128" s="156"/>
    </row>
    <row r="129" spans="7:18" ht="30" customHeight="1">
      <c r="H129"/>
      <c r="P129" s="139"/>
      <c r="Q129" s="139"/>
      <c r="R129" s="156"/>
    </row>
    <row r="130" spans="7:18" ht="30" customHeight="1">
      <c r="H130"/>
      <c r="P130" s="139"/>
      <c r="Q130" s="139"/>
      <c r="R130" s="156"/>
    </row>
    <row r="131" spans="7:18" ht="30" customHeight="1">
      <c r="H131"/>
      <c r="P131" s="139"/>
      <c r="Q131" s="139"/>
      <c r="R131" s="156"/>
    </row>
    <row r="132" spans="7:18" ht="30" customHeight="1">
      <c r="H132"/>
      <c r="P132" s="139"/>
      <c r="Q132" s="139"/>
      <c r="R132" s="156"/>
    </row>
    <row r="133" spans="7:18" ht="30" customHeight="1">
      <c r="H133"/>
      <c r="P133" s="139"/>
      <c r="Q133" s="139"/>
      <c r="R133" s="156"/>
    </row>
    <row r="134" spans="7:18" ht="30" customHeight="1">
      <c r="H134"/>
      <c r="P134" s="139"/>
      <c r="Q134" s="139"/>
      <c r="R134" s="156"/>
    </row>
    <row r="135" spans="7:18" ht="30" customHeight="1">
      <c r="H135"/>
      <c r="P135" s="139"/>
      <c r="Q135" s="139"/>
      <c r="R135" s="156"/>
    </row>
    <row r="136" spans="7:18" ht="30" customHeight="1">
      <c r="H136"/>
      <c r="P136" s="139"/>
      <c r="Q136" s="139"/>
      <c r="R136" s="156"/>
    </row>
    <row r="137" spans="7:18" ht="30" customHeight="1">
      <c r="H137"/>
      <c r="P137" s="139"/>
      <c r="Q137" s="139"/>
      <c r="R137" s="156"/>
    </row>
    <row r="138" spans="7:18" ht="30" customHeight="1">
      <c r="H138"/>
      <c r="P138" s="139"/>
      <c r="Q138" s="139"/>
      <c r="R138" s="156"/>
    </row>
    <row r="139" spans="7:18" ht="30" customHeight="1">
      <c r="H139"/>
      <c r="P139" s="139"/>
      <c r="Q139" s="139"/>
      <c r="R139" s="156"/>
    </row>
    <row r="140" spans="7:18" ht="30" customHeight="1">
      <c r="H140"/>
      <c r="P140" s="139"/>
      <c r="Q140" s="139"/>
      <c r="R140" s="156"/>
    </row>
    <row r="141" spans="7:18" ht="30" customHeight="1">
      <c r="H141"/>
      <c r="P141" s="139"/>
      <c r="Q141" s="139"/>
      <c r="R141" s="156"/>
    </row>
    <row r="142" spans="7:18" ht="30" customHeight="1">
      <c r="H142"/>
      <c r="P142" s="139"/>
      <c r="Q142" s="139"/>
      <c r="R142" s="156"/>
    </row>
    <row r="143" spans="7:18" ht="30" customHeight="1">
      <c r="G143" s="29"/>
      <c r="H143" s="157"/>
      <c r="I143" s="139"/>
      <c r="J143" s="139"/>
      <c r="K143" s="139"/>
      <c r="L143" s="139"/>
      <c r="M143" s="139"/>
      <c r="N143" s="139"/>
      <c r="O143" s="139"/>
      <c r="P143" s="139"/>
      <c r="Q143" s="139"/>
      <c r="R143" s="156"/>
    </row>
    <row r="144" spans="7:18" ht="30" customHeight="1">
      <c r="G144" s="29"/>
      <c r="H144" s="157"/>
      <c r="I144" s="139"/>
      <c r="J144" s="139"/>
      <c r="K144" s="139"/>
      <c r="L144" s="139"/>
      <c r="M144" s="139"/>
      <c r="N144" s="139"/>
      <c r="O144" s="139"/>
      <c r="P144" s="139"/>
      <c r="Q144" s="139"/>
      <c r="R144" s="156"/>
    </row>
    <row r="145" spans="3:18" ht="30" customHeight="1">
      <c r="G145" s="29"/>
      <c r="H145" s="157"/>
      <c r="I145" s="139"/>
      <c r="J145" s="139"/>
      <c r="K145" s="139"/>
      <c r="L145" s="139"/>
      <c r="M145" s="139"/>
      <c r="N145" s="139"/>
      <c r="O145" s="139"/>
      <c r="P145" s="139"/>
      <c r="Q145" s="139"/>
      <c r="R145" s="156"/>
    </row>
    <row r="146" spans="3:18" ht="30" customHeight="1">
      <c r="C146" s="18"/>
      <c r="G146" s="29"/>
      <c r="H146" s="157"/>
      <c r="I146" s="139"/>
      <c r="J146" s="139"/>
      <c r="K146" s="139"/>
      <c r="L146" s="139"/>
      <c r="M146" s="139"/>
      <c r="N146" s="139"/>
      <c r="O146" s="139"/>
      <c r="P146" s="139"/>
      <c r="Q146" s="139"/>
      <c r="R146" s="156"/>
    </row>
    <row r="147" spans="3:18">
      <c r="C147" s="18"/>
      <c r="D147" s="18"/>
      <c r="E147" s="18"/>
      <c r="G147" s="29"/>
      <c r="H147" s="157"/>
      <c r="I147" s="139"/>
      <c r="J147" s="139"/>
      <c r="K147" s="139"/>
      <c r="L147" s="139"/>
      <c r="M147" s="139"/>
      <c r="N147" s="139"/>
      <c r="O147" s="139"/>
      <c r="P147" s="139"/>
      <c r="Q147" s="139"/>
      <c r="R147" s="156"/>
    </row>
    <row r="148" spans="3:18">
      <c r="C148" s="18"/>
      <c r="D148" s="18"/>
      <c r="E148" s="18"/>
      <c r="G148" s="29"/>
      <c r="H148" s="157"/>
      <c r="I148" s="139"/>
      <c r="J148" s="139"/>
      <c r="K148" s="139"/>
      <c r="L148" s="139"/>
      <c r="M148" s="139"/>
      <c r="N148" s="139"/>
      <c r="O148" s="139"/>
      <c r="P148" s="139"/>
      <c r="Q148" s="139"/>
      <c r="R148" s="156"/>
    </row>
    <row r="149" spans="3:18">
      <c r="C149" s="18"/>
      <c r="E149" s="18"/>
      <c r="G149" s="29"/>
      <c r="H149" s="157"/>
      <c r="I149" s="139"/>
      <c r="J149" s="139"/>
      <c r="K149" s="139"/>
      <c r="L149" s="139"/>
      <c r="M149" s="139"/>
      <c r="N149" s="139"/>
      <c r="O149" s="139"/>
      <c r="P149" s="139"/>
      <c r="Q149" s="139"/>
      <c r="R149" s="156"/>
    </row>
    <row r="150" spans="3:18">
      <c r="C150" s="18"/>
      <c r="E150" s="18"/>
      <c r="G150" s="29"/>
      <c r="H150" s="157"/>
      <c r="I150" s="139"/>
      <c r="J150" s="139"/>
      <c r="K150" s="139"/>
      <c r="L150" s="139"/>
      <c r="M150" s="139"/>
      <c r="N150" s="139"/>
      <c r="O150" s="139"/>
      <c r="P150" s="139"/>
      <c r="Q150" s="139"/>
      <c r="R150" s="156"/>
    </row>
    <row r="151" spans="3:18">
      <c r="H151" s="158"/>
      <c r="I151" s="156"/>
      <c r="J151" s="156"/>
      <c r="K151" s="156"/>
      <c r="L151" s="156"/>
      <c r="M151" s="156"/>
      <c r="N151" s="156"/>
      <c r="O151" s="156"/>
      <c r="P151" s="156"/>
      <c r="Q151" s="156"/>
      <c r="R151" s="156"/>
    </row>
    <row r="152" spans="3:18">
      <c r="H152" s="158"/>
      <c r="I152" s="156"/>
      <c r="J152" s="156"/>
      <c r="K152" s="156"/>
      <c r="L152" s="156"/>
      <c r="M152" s="156"/>
      <c r="N152" s="156"/>
      <c r="O152" s="156"/>
      <c r="P152" s="156"/>
      <c r="Q152" s="156"/>
      <c r="R152" s="156"/>
    </row>
    <row r="153" spans="3:18">
      <c r="H153" s="158"/>
      <c r="I153" s="156"/>
      <c r="J153" s="156"/>
      <c r="K153" s="156"/>
      <c r="L153" s="156"/>
      <c r="M153" s="156"/>
      <c r="N153" s="156"/>
      <c r="O153" s="156"/>
      <c r="P153" s="156"/>
      <c r="Q153" s="156"/>
      <c r="R153" s="156"/>
    </row>
    <row r="154" spans="3:18">
      <c r="H154" s="158"/>
      <c r="I154" s="156"/>
      <c r="J154" s="156"/>
      <c r="K154" s="156"/>
      <c r="L154" s="156"/>
      <c r="M154" s="156"/>
      <c r="N154" s="156"/>
      <c r="O154" s="156"/>
      <c r="P154" s="156"/>
      <c r="Q154" s="156"/>
      <c r="R154" s="156"/>
    </row>
  </sheetData>
  <mergeCells count="9">
    <mergeCell ref="K1:K2"/>
    <mergeCell ref="B3:B4"/>
    <mergeCell ref="B1:I1"/>
    <mergeCell ref="B2:I2"/>
    <mergeCell ref="C3:C4"/>
    <mergeCell ref="D3:D4"/>
    <mergeCell ref="E3:E4"/>
    <mergeCell ref="H3:H4"/>
    <mergeCell ref="I3:I4"/>
  </mergeCells>
  <pageMargins left="0.25" right="0.25"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383D-46A0-4C3E-B0F4-976698E12704}">
  <sheetPr>
    <tabColor rgb="FFFFFF00"/>
  </sheetPr>
  <dimension ref="B1:R30"/>
  <sheetViews>
    <sheetView workbookViewId="0">
      <selection activeCell="Q1" sqref="Q1:R2"/>
    </sheetView>
  </sheetViews>
  <sheetFormatPr defaultRowHeight="12.75"/>
  <cols>
    <col min="1" max="1" width="2.7109375" customWidth="1"/>
    <col min="2" max="2" width="5.85546875" customWidth="1"/>
    <col min="3" max="3" width="15.28515625" customWidth="1"/>
    <col min="4" max="8" width="9.5703125" customWidth="1"/>
    <col min="9" max="9" width="14.5703125" customWidth="1"/>
    <col min="11" max="11" width="5.28515625" customWidth="1"/>
    <col min="18" max="18" width="18.140625" bestFit="1" customWidth="1"/>
  </cols>
  <sheetData>
    <row r="1" spans="2:18" ht="23.25" customHeight="1">
      <c r="B1" s="486" t="s">
        <v>71</v>
      </c>
      <c r="C1" s="486"/>
      <c r="D1" s="486"/>
      <c r="E1" s="486"/>
      <c r="F1" s="486"/>
      <c r="G1" s="486"/>
      <c r="H1" s="486"/>
      <c r="I1" s="486"/>
      <c r="J1" s="486"/>
      <c r="K1" s="486"/>
      <c r="Q1" s="403"/>
      <c r="R1" s="383" t="s">
        <v>318</v>
      </c>
    </row>
    <row r="2" spans="2:18" ht="23.25" customHeight="1">
      <c r="B2" s="416" t="s">
        <v>72</v>
      </c>
      <c r="C2" s="416"/>
      <c r="D2" s="416"/>
      <c r="E2" s="416"/>
      <c r="F2" s="416"/>
      <c r="G2" s="416"/>
      <c r="H2" s="416"/>
      <c r="I2" s="416"/>
      <c r="J2" s="416"/>
      <c r="K2" s="416"/>
      <c r="Q2" s="403"/>
      <c r="R2" s="383" t="s">
        <v>319</v>
      </c>
    </row>
    <row r="3" spans="2:18" ht="28.5">
      <c r="B3" s="419" t="s">
        <v>53</v>
      </c>
      <c r="C3" s="411" t="s">
        <v>24</v>
      </c>
      <c r="D3" s="411">
        <v>2020</v>
      </c>
      <c r="E3" s="411">
        <v>2021</v>
      </c>
      <c r="F3" s="411"/>
      <c r="G3" s="419" t="s">
        <v>85</v>
      </c>
      <c r="H3" s="419"/>
      <c r="I3" s="71" t="s">
        <v>51</v>
      </c>
      <c r="J3" s="411" t="s">
        <v>23</v>
      </c>
      <c r="K3" s="419" t="s">
        <v>52</v>
      </c>
    </row>
    <row r="4" spans="2:18" ht="31.5" customHeight="1">
      <c r="B4" s="419"/>
      <c r="C4" s="411"/>
      <c r="D4" s="411"/>
      <c r="E4" s="252" t="s">
        <v>69</v>
      </c>
      <c r="F4" s="252" t="s">
        <v>70</v>
      </c>
      <c r="G4" s="71" t="s">
        <v>94</v>
      </c>
      <c r="H4" s="71" t="s">
        <v>93</v>
      </c>
      <c r="I4" s="251">
        <v>2022</v>
      </c>
      <c r="J4" s="411"/>
      <c r="K4" s="419"/>
    </row>
    <row r="5" spans="2:18" ht="26.1" customHeight="1">
      <c r="B5" s="24">
        <v>1</v>
      </c>
      <c r="C5" s="30" t="s">
        <v>6</v>
      </c>
      <c r="D5" s="48">
        <v>451.37786666666699</v>
      </c>
      <c r="E5" s="48">
        <v>478.64388102329303</v>
      </c>
      <c r="F5" s="46">
        <f t="shared" ref="F5:F21" si="0">E5/$E$26*100</f>
        <v>46.717635107527819</v>
      </c>
      <c r="G5" s="46">
        <f t="shared" ref="G5:G21" si="1">E5-D5</f>
        <v>27.266014356626044</v>
      </c>
      <c r="H5" s="46">
        <f>G5/D5*100</f>
        <v>6.0406183754600047</v>
      </c>
      <c r="I5" s="48">
        <v>495.80424027350898</v>
      </c>
      <c r="J5" s="25" t="s">
        <v>32</v>
      </c>
      <c r="K5" s="24">
        <v>1</v>
      </c>
    </row>
    <row r="6" spans="2:18" ht="26.1" customHeight="1">
      <c r="B6" s="26">
        <v>2</v>
      </c>
      <c r="C6" s="31" t="s">
        <v>58</v>
      </c>
      <c r="D6" s="49">
        <v>106.70028006183901</v>
      </c>
      <c r="E6" s="49">
        <v>119.17882376596201</v>
      </c>
      <c r="F6" s="47">
        <f t="shared" si="0"/>
        <v>11.632349272572492</v>
      </c>
      <c r="G6" s="47">
        <f t="shared" si="1"/>
        <v>12.478543704122998</v>
      </c>
      <c r="H6" s="47">
        <f t="shared" ref="H6:H21" si="2">G6/D6*100</f>
        <v>11.694949344922954</v>
      </c>
      <c r="I6" s="49">
        <v>131.35303188073499</v>
      </c>
      <c r="J6" s="28" t="s">
        <v>33</v>
      </c>
      <c r="K6" s="26">
        <v>2</v>
      </c>
    </row>
    <row r="7" spans="2:18" ht="26.1" customHeight="1">
      <c r="B7" s="24">
        <v>3</v>
      </c>
      <c r="C7" s="30" t="s">
        <v>17</v>
      </c>
      <c r="D7" s="48">
        <v>67.296813166637492</v>
      </c>
      <c r="E7" s="48">
        <v>71.294866860841296</v>
      </c>
      <c r="F7" s="46">
        <f t="shared" si="0"/>
        <v>6.9586757652135791</v>
      </c>
      <c r="G7" s="46">
        <f t="shared" si="1"/>
        <v>3.9980536942038043</v>
      </c>
      <c r="H7" s="46">
        <f t="shared" si="2"/>
        <v>5.9409257379008347</v>
      </c>
      <c r="I7" s="48">
        <v>75.608094124427396</v>
      </c>
      <c r="J7" s="25" t="s">
        <v>30</v>
      </c>
      <c r="K7" s="24">
        <v>3</v>
      </c>
    </row>
    <row r="8" spans="2:18" ht="26.1" customHeight="1">
      <c r="B8" s="26">
        <v>4</v>
      </c>
      <c r="C8" s="31" t="s">
        <v>2</v>
      </c>
      <c r="D8" s="49">
        <v>54.415463039242894</v>
      </c>
      <c r="E8" s="49">
        <v>69.610896837050603</v>
      </c>
      <c r="F8" s="47">
        <f t="shared" si="0"/>
        <v>6.7943132814912808</v>
      </c>
      <c r="G8" s="47">
        <f t="shared" si="1"/>
        <v>15.195433797807709</v>
      </c>
      <c r="H8" s="47">
        <f t="shared" si="2"/>
        <v>27.924845161841571</v>
      </c>
      <c r="I8" s="49">
        <v>72.309746401578707</v>
      </c>
      <c r="J8" s="28" t="s">
        <v>27</v>
      </c>
      <c r="K8" s="26">
        <v>4</v>
      </c>
    </row>
    <row r="9" spans="2:18" ht="26.1" customHeight="1">
      <c r="B9" s="24">
        <v>5</v>
      </c>
      <c r="C9" s="30" t="s">
        <v>5</v>
      </c>
      <c r="D9" s="48">
        <v>40.933489010989</v>
      </c>
      <c r="E9" s="48">
        <v>53.816120975196405</v>
      </c>
      <c r="F9" s="46">
        <f t="shared" si="0"/>
        <v>5.2526774127912628</v>
      </c>
      <c r="G9" s="46">
        <f t="shared" si="1"/>
        <v>12.882631964207405</v>
      </c>
      <c r="H9" s="46">
        <f t="shared" si="2"/>
        <v>31.472108230864304</v>
      </c>
      <c r="I9" s="48">
        <v>63.794834392500604</v>
      </c>
      <c r="J9" s="25" t="s">
        <v>31</v>
      </c>
      <c r="K9" s="24">
        <v>5</v>
      </c>
    </row>
    <row r="10" spans="2:18" ht="26.1" customHeight="1">
      <c r="B10" s="26">
        <v>6</v>
      </c>
      <c r="C10" s="31" t="s">
        <v>3</v>
      </c>
      <c r="D10" s="49">
        <v>47.846966355757303</v>
      </c>
      <c r="E10" s="49">
        <v>51.813433442804396</v>
      </c>
      <c r="F10" s="47">
        <f t="shared" si="0"/>
        <v>5.0572067735914858</v>
      </c>
      <c r="G10" s="47">
        <f t="shared" si="1"/>
        <v>3.9664670870470928</v>
      </c>
      <c r="H10" s="47">
        <f t="shared" si="2"/>
        <v>8.2899029743184922</v>
      </c>
      <c r="I10" s="49">
        <v>53.508507805985495</v>
      </c>
      <c r="J10" s="28" t="s">
        <v>28</v>
      </c>
      <c r="K10" s="26">
        <v>6</v>
      </c>
    </row>
    <row r="11" spans="2:18" ht="26.1" customHeight="1">
      <c r="B11" s="24">
        <v>7</v>
      </c>
      <c r="C11" s="30" t="s">
        <v>8</v>
      </c>
      <c r="D11" s="48">
        <v>37.218400000000003</v>
      </c>
      <c r="E11" s="48">
        <v>39.446300000000001</v>
      </c>
      <c r="F11" s="46">
        <f t="shared" si="0"/>
        <v>3.8501230722980737</v>
      </c>
      <c r="G11" s="46">
        <f t="shared" si="1"/>
        <v>2.2278999999999982</v>
      </c>
      <c r="H11" s="46">
        <f t="shared" si="2"/>
        <v>5.9860176686800024</v>
      </c>
      <c r="I11" s="48">
        <v>45.284868619251704</v>
      </c>
      <c r="J11" s="25" t="s">
        <v>34</v>
      </c>
      <c r="K11" s="24">
        <v>7</v>
      </c>
    </row>
    <row r="12" spans="2:18" ht="26.1" customHeight="1">
      <c r="B12" s="26">
        <v>8</v>
      </c>
      <c r="C12" s="31" t="s">
        <v>0</v>
      </c>
      <c r="D12" s="49">
        <v>45.146469510999999</v>
      </c>
      <c r="E12" s="49">
        <v>38.438450153194395</v>
      </c>
      <c r="F12" s="47">
        <f t="shared" si="0"/>
        <v>3.75175273214961</v>
      </c>
      <c r="G12" s="47">
        <f t="shared" si="1"/>
        <v>-6.708019357805604</v>
      </c>
      <c r="H12" s="47">
        <f t="shared" si="2"/>
        <v>-14.858347575043904</v>
      </c>
      <c r="I12" s="49">
        <v>32.705683891610597</v>
      </c>
      <c r="J12" s="28" t="s">
        <v>25</v>
      </c>
      <c r="K12" s="26">
        <v>8</v>
      </c>
    </row>
    <row r="13" spans="2:18" ht="26.1" customHeight="1">
      <c r="B13" s="24">
        <v>9</v>
      </c>
      <c r="C13" s="30" t="s">
        <v>11</v>
      </c>
      <c r="D13" s="48">
        <v>35.287037417533995</v>
      </c>
      <c r="E13" s="48">
        <v>37.377201053752799</v>
      </c>
      <c r="F13" s="46">
        <f t="shared" si="0"/>
        <v>3.6481704026734452</v>
      </c>
      <c r="G13" s="46">
        <f t="shared" si="1"/>
        <v>2.0901636362188043</v>
      </c>
      <c r="H13" s="46">
        <f t="shared" si="2"/>
        <v>5.9233185588433956</v>
      </c>
      <c r="I13" s="48">
        <v>40.449519279292296</v>
      </c>
      <c r="J13" s="25" t="s">
        <v>37</v>
      </c>
      <c r="K13" s="24">
        <v>9</v>
      </c>
    </row>
    <row r="14" spans="2:18" ht="26.1" customHeight="1">
      <c r="B14" s="26">
        <v>10</v>
      </c>
      <c r="C14" s="31" t="s">
        <v>9</v>
      </c>
      <c r="D14" s="49">
        <v>16.960225669957701</v>
      </c>
      <c r="E14" s="49">
        <v>17.133731359685399</v>
      </c>
      <c r="F14" s="47">
        <f t="shared" si="0"/>
        <v>1.6723234985912949</v>
      </c>
      <c r="G14" s="47">
        <f t="shared" si="1"/>
        <v>0.17350568972769764</v>
      </c>
      <c r="H14" s="47">
        <f t="shared" si="2"/>
        <v>1.0230152186891883</v>
      </c>
      <c r="I14" s="49">
        <v>17.8068214338969</v>
      </c>
      <c r="J14" s="28" t="s">
        <v>35</v>
      </c>
      <c r="K14" s="26">
        <v>10</v>
      </c>
    </row>
    <row r="15" spans="2:18" ht="26.1" customHeight="1">
      <c r="B15" s="24">
        <v>11</v>
      </c>
      <c r="C15" s="30" t="s">
        <v>4</v>
      </c>
      <c r="D15" s="48">
        <v>15.0079894899302</v>
      </c>
      <c r="E15" s="48">
        <v>15.835096110569001</v>
      </c>
      <c r="F15" s="46">
        <f t="shared" si="0"/>
        <v>1.5455712928046281</v>
      </c>
      <c r="G15" s="46">
        <f t="shared" si="1"/>
        <v>0.82710662063880136</v>
      </c>
      <c r="H15" s="46">
        <f t="shared" si="2"/>
        <v>5.511108741072607</v>
      </c>
      <c r="I15" s="48">
        <v>16.017936904201701</v>
      </c>
      <c r="J15" s="139" t="s">
        <v>29</v>
      </c>
      <c r="K15" s="318">
        <v>11</v>
      </c>
      <c r="L15" s="29"/>
    </row>
    <row r="16" spans="2:18" ht="26.1" customHeight="1">
      <c r="B16" s="26">
        <v>12</v>
      </c>
      <c r="C16" s="31" t="s">
        <v>13</v>
      </c>
      <c r="D16" s="49">
        <v>9.1095130698413911</v>
      </c>
      <c r="E16" s="49">
        <v>8.2324660229510105</v>
      </c>
      <c r="F16" s="47">
        <f t="shared" si="0"/>
        <v>0.80352295086924874</v>
      </c>
      <c r="G16" s="47">
        <f t="shared" si="1"/>
        <v>-0.8770470468903806</v>
      </c>
      <c r="H16" s="47">
        <f t="shared" si="2"/>
        <v>-9.6278147928015567</v>
      </c>
      <c r="I16" s="49">
        <v>7.8318157420571497</v>
      </c>
      <c r="J16" s="28" t="s">
        <v>39</v>
      </c>
      <c r="K16" s="26">
        <v>12</v>
      </c>
    </row>
    <row r="17" spans="2:12" ht="26.1" customHeight="1">
      <c r="B17" s="24">
        <v>13</v>
      </c>
      <c r="C17" s="30" t="s">
        <v>1</v>
      </c>
      <c r="D17" s="48">
        <v>2.2460661042622601</v>
      </c>
      <c r="E17" s="48">
        <v>5.1023834585293395</v>
      </c>
      <c r="F17" s="46">
        <f t="shared" si="0"/>
        <v>0.4980138638451731</v>
      </c>
      <c r="G17" s="46">
        <f t="shared" si="1"/>
        <v>2.8563173542670794</v>
      </c>
      <c r="H17" s="46">
        <f t="shared" si="2"/>
        <v>127.1697813722745</v>
      </c>
      <c r="I17" s="48">
        <v>4.8846419999934998</v>
      </c>
      <c r="J17" s="25" t="s">
        <v>26</v>
      </c>
      <c r="K17" s="24">
        <v>13</v>
      </c>
    </row>
    <row r="18" spans="2:12" ht="26.1" customHeight="1">
      <c r="B18" s="26">
        <v>14</v>
      </c>
      <c r="C18" s="31" t="s">
        <v>10</v>
      </c>
      <c r="D18" s="49">
        <v>1.54239939239569</v>
      </c>
      <c r="E18" s="49">
        <v>1.98531738736733</v>
      </c>
      <c r="F18" s="47">
        <f t="shared" si="0"/>
        <v>0.19377524074342811</v>
      </c>
      <c r="G18" s="47">
        <f t="shared" si="1"/>
        <v>0.44291799497163997</v>
      </c>
      <c r="H18" s="47">
        <f t="shared" si="2"/>
        <v>28.716167625279571</v>
      </c>
      <c r="I18" s="49">
        <v>1.9696852068411401</v>
      </c>
      <c r="J18" s="28" t="s">
        <v>41</v>
      </c>
      <c r="K18" s="26">
        <v>14</v>
      </c>
    </row>
    <row r="19" spans="2:12" ht="26.1" customHeight="1">
      <c r="B19" s="24">
        <v>15</v>
      </c>
      <c r="C19" s="30" t="s">
        <v>12</v>
      </c>
      <c r="D19" s="48">
        <v>1.6163481223859999</v>
      </c>
      <c r="E19" s="48">
        <v>1.85629850020735</v>
      </c>
      <c r="F19" s="46">
        <f t="shared" si="0"/>
        <v>0.18118246032506544</v>
      </c>
      <c r="G19" s="46">
        <f t="shared" si="1"/>
        <v>0.23995037782135009</v>
      </c>
      <c r="H19" s="46">
        <f t="shared" si="2"/>
        <v>14.84521647893173</v>
      </c>
      <c r="I19" s="48">
        <v>2.3296402328413803</v>
      </c>
      <c r="J19" s="25" t="s">
        <v>43</v>
      </c>
      <c r="K19" s="24">
        <v>15</v>
      </c>
    </row>
    <row r="20" spans="2:12" ht="26.1" customHeight="1">
      <c r="B20" s="26">
        <v>16</v>
      </c>
      <c r="C20" s="31" t="s">
        <v>14</v>
      </c>
      <c r="D20" s="49">
        <v>0.93689999999999996</v>
      </c>
      <c r="E20" s="49">
        <v>1.4018999999999999</v>
      </c>
      <c r="F20" s="47">
        <f t="shared" si="0"/>
        <v>0.13683127530477304</v>
      </c>
      <c r="G20" s="47">
        <f t="shared" si="1"/>
        <v>0.46499999999999997</v>
      </c>
      <c r="H20" s="47">
        <f t="shared" si="2"/>
        <v>49.631764329170672</v>
      </c>
      <c r="I20" s="49">
        <v>0.93689999999999996</v>
      </c>
      <c r="J20" s="28" t="s">
        <v>44</v>
      </c>
      <c r="K20" s="26">
        <v>16</v>
      </c>
    </row>
    <row r="21" spans="2:12" ht="26.1" customHeight="1">
      <c r="B21" s="24">
        <v>17</v>
      </c>
      <c r="C21" s="30" t="s">
        <v>7</v>
      </c>
      <c r="D21" s="48">
        <v>0.67665785893796693</v>
      </c>
      <c r="E21" s="48">
        <v>0.64296041013723804</v>
      </c>
      <c r="F21" s="46">
        <f t="shared" si="0"/>
        <v>6.2755612304414163E-2</v>
      </c>
      <c r="G21" s="46">
        <f t="shared" si="1"/>
        <v>-3.3697448800728891E-2</v>
      </c>
      <c r="H21" s="46">
        <f t="shared" si="2"/>
        <v>-4.9799833631752923</v>
      </c>
      <c r="I21" s="48">
        <v>0.68025513122365999</v>
      </c>
      <c r="J21" s="25" t="s">
        <v>40</v>
      </c>
      <c r="K21" s="24">
        <v>17</v>
      </c>
    </row>
    <row r="22" spans="2:12" ht="26.1" customHeight="1">
      <c r="B22" s="26">
        <v>18</v>
      </c>
      <c r="C22" s="31" t="s">
        <v>15</v>
      </c>
      <c r="D22" s="49">
        <v>17.650008923022202</v>
      </c>
      <c r="E22" s="49" t="s">
        <v>20</v>
      </c>
      <c r="F22" s="47" t="s">
        <v>19</v>
      </c>
      <c r="G22" s="47" t="s">
        <v>19</v>
      </c>
      <c r="H22" s="47" t="s">
        <v>19</v>
      </c>
      <c r="I22" s="49" t="s">
        <v>20</v>
      </c>
      <c r="J22" s="28" t="s">
        <v>36</v>
      </c>
      <c r="K22" s="26">
        <v>18</v>
      </c>
    </row>
    <row r="23" spans="2:12" ht="26.1" customHeight="1">
      <c r="B23" s="24">
        <v>19</v>
      </c>
      <c r="C23" s="30" t="s">
        <v>50</v>
      </c>
      <c r="D23" s="48">
        <v>0.69707468328</v>
      </c>
      <c r="E23" s="48" t="s">
        <v>20</v>
      </c>
      <c r="F23" s="46" t="s">
        <v>19</v>
      </c>
      <c r="G23" s="46" t="s">
        <v>19</v>
      </c>
      <c r="H23" s="46" t="s">
        <v>19</v>
      </c>
      <c r="I23" s="48" t="s">
        <v>20</v>
      </c>
      <c r="J23" s="25" t="s">
        <v>49</v>
      </c>
      <c r="K23" s="24">
        <v>19</v>
      </c>
    </row>
    <row r="24" spans="2:12" ht="26.1" customHeight="1">
      <c r="B24" s="26">
        <v>20</v>
      </c>
      <c r="C24" s="31" t="s">
        <v>16</v>
      </c>
      <c r="D24" s="49" t="s">
        <v>20</v>
      </c>
      <c r="E24" s="49" t="s">
        <v>20</v>
      </c>
      <c r="F24" s="47" t="s">
        <v>19</v>
      </c>
      <c r="G24" s="47" t="s">
        <v>19</v>
      </c>
      <c r="H24" s="47" t="s">
        <v>19</v>
      </c>
      <c r="I24" s="49" t="s">
        <v>20</v>
      </c>
      <c r="J24" s="28" t="s">
        <v>42</v>
      </c>
      <c r="K24" s="26">
        <v>20</v>
      </c>
    </row>
    <row r="25" spans="2:12" ht="26.1" customHeight="1">
      <c r="B25" s="24">
        <v>21</v>
      </c>
      <c r="C25" s="30" t="s">
        <v>18</v>
      </c>
      <c r="D25" s="48" t="s">
        <v>20</v>
      </c>
      <c r="E25" s="48" t="s">
        <v>20</v>
      </c>
      <c r="F25" s="46" t="s">
        <v>19</v>
      </c>
      <c r="G25" s="46" t="s">
        <v>19</v>
      </c>
      <c r="H25" s="46" t="s">
        <v>19</v>
      </c>
      <c r="I25" s="48" t="s">
        <v>20</v>
      </c>
      <c r="J25" s="25" t="s">
        <v>38</v>
      </c>
      <c r="K25" s="24">
        <v>21</v>
      </c>
    </row>
    <row r="26" spans="2:12" ht="26.1" customHeight="1">
      <c r="B26" s="475" t="s">
        <v>277</v>
      </c>
      <c r="C26" s="475"/>
      <c r="D26" s="266">
        <v>952.66596854368015</v>
      </c>
      <c r="E26" s="266">
        <v>1024.5464692757255</v>
      </c>
      <c r="F26" s="257">
        <f>SUM(F5:F21)</f>
        <v>98.756880015097082</v>
      </c>
      <c r="G26" s="257">
        <f>E26-D26</f>
        <v>71.880500732045334</v>
      </c>
      <c r="H26" s="257"/>
      <c r="I26" s="266">
        <v>1077.35083636737</v>
      </c>
      <c r="J26" s="418" t="s">
        <v>45</v>
      </c>
      <c r="K26" s="418"/>
    </row>
    <row r="27" spans="2:12" ht="21.95" customHeight="1">
      <c r="B27" s="44" t="s">
        <v>244</v>
      </c>
      <c r="K27" s="224" t="s">
        <v>242</v>
      </c>
      <c r="L27" s="19"/>
    </row>
    <row r="28" spans="2:12" ht="15">
      <c r="D28" s="18"/>
      <c r="E28" s="21"/>
      <c r="F28" s="21"/>
      <c r="G28" s="21"/>
      <c r="H28" s="21"/>
      <c r="I28" s="22"/>
      <c r="L28" s="19"/>
    </row>
    <row r="30" spans="2:12">
      <c r="G30" s="18"/>
      <c r="H30" s="18"/>
    </row>
  </sheetData>
  <sortState xmlns:xlrd2="http://schemas.microsoft.com/office/spreadsheetml/2017/richdata2" ref="C5:J22">
    <sortCondition descending="1" ref="E5:E22"/>
  </sortState>
  <mergeCells count="12">
    <mergeCell ref="J26:K26"/>
    <mergeCell ref="B26:C26"/>
    <mergeCell ref="B2:K2"/>
    <mergeCell ref="B3:B4"/>
    <mergeCell ref="C3:C4"/>
    <mergeCell ref="D3:D4"/>
    <mergeCell ref="G3:H3"/>
    <mergeCell ref="Q1:Q2"/>
    <mergeCell ref="B1:K1"/>
    <mergeCell ref="J3:J4"/>
    <mergeCell ref="K3:K4"/>
    <mergeCell ref="E3:F3"/>
  </mergeCells>
  <printOptions horizontalCentered="1" verticalCentered="1"/>
  <pageMargins left="0" right="0" top="0" bottom="0" header="0" footer="0"/>
  <pageSetup orientation="portrait" horizontalDpi="4294967295" verticalDpi="4294967295"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DB925-D1D4-4D4F-86F7-66397A6B05B1}">
  <sheetPr>
    <tabColor rgb="FFFFFF00"/>
  </sheetPr>
  <dimension ref="B1:P27"/>
  <sheetViews>
    <sheetView workbookViewId="0">
      <selection activeCell="P14" sqref="P14"/>
    </sheetView>
  </sheetViews>
  <sheetFormatPr defaultRowHeight="12.75"/>
  <cols>
    <col min="1" max="1" width="2.7109375" customWidth="1"/>
    <col min="2" max="2" width="8.28515625" customWidth="1"/>
    <col min="3" max="3" width="17" customWidth="1"/>
    <col min="4" max="7" width="13.85546875" customWidth="1"/>
    <col min="8" max="8" width="9.5703125" customWidth="1"/>
    <col min="9" max="9" width="7.85546875" customWidth="1"/>
    <col min="16" max="16" width="18.140625" bestFit="1" customWidth="1"/>
  </cols>
  <sheetData>
    <row r="1" spans="2:16" ht="27" customHeight="1">
      <c r="B1" s="417" t="s">
        <v>73</v>
      </c>
      <c r="C1" s="417"/>
      <c r="D1" s="417"/>
      <c r="E1" s="417"/>
      <c r="F1" s="417"/>
      <c r="G1" s="417"/>
      <c r="H1" s="417"/>
      <c r="I1" s="417"/>
      <c r="O1" s="403"/>
      <c r="P1" s="383" t="s">
        <v>318</v>
      </c>
    </row>
    <row r="2" spans="2:16" ht="42" customHeight="1">
      <c r="B2" s="494" t="s">
        <v>278</v>
      </c>
      <c r="C2" s="421"/>
      <c r="D2" s="421"/>
      <c r="E2" s="421"/>
      <c r="F2" s="421"/>
      <c r="G2" s="421"/>
      <c r="H2" s="421"/>
      <c r="I2" s="421"/>
      <c r="O2" s="403"/>
      <c r="P2" s="383" t="s">
        <v>319</v>
      </c>
    </row>
    <row r="3" spans="2:16" ht="36" customHeight="1">
      <c r="B3" s="455" t="s">
        <v>53</v>
      </c>
      <c r="C3" s="495" t="s">
        <v>24</v>
      </c>
      <c r="D3" s="441">
        <v>2020</v>
      </c>
      <c r="E3" s="441">
        <v>2021</v>
      </c>
      <c r="F3" s="258" t="s">
        <v>66</v>
      </c>
      <c r="G3" s="81" t="s">
        <v>51</v>
      </c>
      <c r="H3" s="493" t="s">
        <v>23</v>
      </c>
      <c r="I3" s="455" t="s">
        <v>52</v>
      </c>
    </row>
    <row r="4" spans="2:16" ht="22.5" customHeight="1">
      <c r="B4" s="455"/>
      <c r="C4" s="495"/>
      <c r="D4" s="441"/>
      <c r="E4" s="441"/>
      <c r="F4" s="258" t="s">
        <v>57</v>
      </c>
      <c r="G4" s="255">
        <v>2022</v>
      </c>
      <c r="H4" s="493"/>
      <c r="I4" s="455"/>
    </row>
    <row r="5" spans="2:16" s="5" customFormat="1" ht="26.1" customHeight="1">
      <c r="B5" s="316">
        <v>1</v>
      </c>
      <c r="C5" s="118" t="s">
        <v>6</v>
      </c>
      <c r="D5" s="57">
        <v>24.636908651543344</v>
      </c>
      <c r="E5" s="57">
        <v>25.104666882149839</v>
      </c>
      <c r="F5" s="109">
        <f t="shared" ref="F5:F20" si="0">E5-D5</f>
        <v>0.46775823060649557</v>
      </c>
      <c r="G5" s="57">
        <v>25.144332041282993</v>
      </c>
      <c r="H5" s="32" t="s">
        <v>32</v>
      </c>
      <c r="I5" s="316">
        <v>1</v>
      </c>
      <c r="J5" s="67"/>
    </row>
    <row r="6" spans="2:16" s="5" customFormat="1" ht="26.1" customHeight="1">
      <c r="B6" s="317">
        <v>2</v>
      </c>
      <c r="C6" s="120" t="s">
        <v>3</v>
      </c>
      <c r="D6" s="126">
        <v>11.679205376661006</v>
      </c>
      <c r="E6" s="126">
        <v>11.027510048917646</v>
      </c>
      <c r="F6" s="127">
        <f t="shared" si="0"/>
        <v>-0.6516953277433597</v>
      </c>
      <c r="G6" s="126">
        <v>10.884430012224126</v>
      </c>
      <c r="H6" s="33" t="s">
        <v>28</v>
      </c>
      <c r="I6" s="317">
        <v>2</v>
      </c>
      <c r="J6" s="67"/>
    </row>
    <row r="7" spans="2:16" s="5" customFormat="1" ht="26.1" customHeight="1">
      <c r="B7" s="316">
        <v>3</v>
      </c>
      <c r="C7" s="118" t="s">
        <v>5</v>
      </c>
      <c r="D7" s="57">
        <v>7.8266958993787554</v>
      </c>
      <c r="E7" s="57">
        <v>10.048998873321448</v>
      </c>
      <c r="F7" s="109">
        <f t="shared" si="0"/>
        <v>2.2223029739426927</v>
      </c>
      <c r="G7" s="57">
        <v>11.354426296052241</v>
      </c>
      <c r="H7" s="32" t="s">
        <v>31</v>
      </c>
      <c r="I7" s="316">
        <v>3</v>
      </c>
      <c r="J7" s="67"/>
    </row>
    <row r="8" spans="2:16" s="5" customFormat="1" ht="26.1" customHeight="1">
      <c r="B8" s="317">
        <v>4</v>
      </c>
      <c r="C8" s="120" t="s">
        <v>0</v>
      </c>
      <c r="D8" s="126">
        <v>11.458429691259887</v>
      </c>
      <c r="E8" s="126">
        <v>9.9865492222585956</v>
      </c>
      <c r="F8" s="127">
        <f t="shared" si="0"/>
        <v>-1.4718804690012917</v>
      </c>
      <c r="G8" s="126">
        <v>8.5801111977338245</v>
      </c>
      <c r="H8" s="33" t="s">
        <v>25</v>
      </c>
      <c r="I8" s="317">
        <v>4</v>
      </c>
      <c r="J8" s="67"/>
    </row>
    <row r="9" spans="2:16" s="5" customFormat="1" ht="26.1" customHeight="1">
      <c r="B9" s="316">
        <v>5</v>
      </c>
      <c r="C9" s="118" t="s">
        <v>2</v>
      </c>
      <c r="D9" s="57">
        <v>9.2157718167452121</v>
      </c>
      <c r="E9" s="57">
        <v>9.8432272890978449</v>
      </c>
      <c r="F9" s="109">
        <f t="shared" si="0"/>
        <v>0.62745547235263288</v>
      </c>
      <c r="G9" s="57">
        <v>9.4829172514607745</v>
      </c>
      <c r="H9" s="32" t="s">
        <v>27</v>
      </c>
      <c r="I9" s="316">
        <v>5</v>
      </c>
      <c r="J9" s="67"/>
    </row>
    <row r="10" spans="2:16" s="5" customFormat="1" ht="26.1" customHeight="1">
      <c r="B10" s="317">
        <v>6</v>
      </c>
      <c r="C10" s="120" t="s">
        <v>9</v>
      </c>
      <c r="D10" s="126">
        <v>9.9460546280757551</v>
      </c>
      <c r="E10" s="126">
        <v>9.0468051645379024</v>
      </c>
      <c r="F10" s="127">
        <f t="shared" si="0"/>
        <v>-0.89924946353785273</v>
      </c>
      <c r="G10" s="126">
        <v>9.0850792622577696</v>
      </c>
      <c r="H10" s="33" t="s">
        <v>35</v>
      </c>
      <c r="I10" s="317">
        <v>6</v>
      </c>
      <c r="J10" s="67"/>
    </row>
    <row r="11" spans="2:16" s="5" customFormat="1" ht="26.1" customHeight="1">
      <c r="B11" s="316">
        <v>7</v>
      </c>
      <c r="C11" s="118" t="s">
        <v>11</v>
      </c>
      <c r="D11" s="57">
        <v>7.5169160213147119</v>
      </c>
      <c r="E11" s="57">
        <v>7.1789005447583643</v>
      </c>
      <c r="F11" s="109">
        <f t="shared" si="0"/>
        <v>-0.33801547655634767</v>
      </c>
      <c r="G11" s="57">
        <v>7.2332689940544244</v>
      </c>
      <c r="H11" s="32" t="s">
        <v>37</v>
      </c>
      <c r="I11" s="316">
        <v>7</v>
      </c>
      <c r="J11" s="67"/>
    </row>
    <row r="12" spans="2:16" s="5" customFormat="1" ht="26.1" customHeight="1">
      <c r="B12" s="317">
        <v>8</v>
      </c>
      <c r="C12" s="120" t="s">
        <v>4</v>
      </c>
      <c r="D12" s="126">
        <v>6.229554856866347</v>
      </c>
      <c r="E12" s="126">
        <v>5.9062302466933323</v>
      </c>
      <c r="F12" s="127">
        <f t="shared" si="0"/>
        <v>-0.32332461017301473</v>
      </c>
      <c r="G12" s="126">
        <v>5.7354771038586723</v>
      </c>
      <c r="H12" s="33" t="s">
        <v>29</v>
      </c>
      <c r="I12" s="317">
        <v>8</v>
      </c>
      <c r="J12" s="67"/>
    </row>
    <row r="13" spans="2:16" s="5" customFormat="1" ht="26.1" customHeight="1">
      <c r="B13" s="316">
        <v>9</v>
      </c>
      <c r="C13" s="118" t="s">
        <v>8</v>
      </c>
      <c r="D13" s="57">
        <v>5.69030050423686</v>
      </c>
      <c r="E13" s="57">
        <v>5.5945119126130978</v>
      </c>
      <c r="F13" s="109">
        <f t="shared" si="0"/>
        <v>-9.5788591623762187E-2</v>
      </c>
      <c r="G13" s="57">
        <v>5.9355873652236752</v>
      </c>
      <c r="H13" s="32" t="s">
        <v>34</v>
      </c>
      <c r="I13" s="316">
        <v>9</v>
      </c>
      <c r="J13" s="67"/>
    </row>
    <row r="14" spans="2:16" s="5" customFormat="1" ht="26.1" customHeight="1">
      <c r="B14" s="317">
        <v>10</v>
      </c>
      <c r="C14" s="120" t="s">
        <v>10</v>
      </c>
      <c r="D14" s="126">
        <v>4.1011101981581799</v>
      </c>
      <c r="E14" s="126">
        <v>5.163679546362645</v>
      </c>
      <c r="F14" s="127">
        <f t="shared" si="0"/>
        <v>1.0625693482044651</v>
      </c>
      <c r="G14" s="126">
        <v>5.2510202215544926</v>
      </c>
      <c r="H14" s="33" t="s">
        <v>41</v>
      </c>
      <c r="I14" s="317">
        <v>10</v>
      </c>
      <c r="J14" s="67"/>
    </row>
    <row r="15" spans="2:16" s="5" customFormat="1" ht="26.1" customHeight="1">
      <c r="B15" s="316">
        <v>11</v>
      </c>
      <c r="C15" s="118" t="s">
        <v>58</v>
      </c>
      <c r="D15" s="57">
        <v>4.5384216310489363</v>
      </c>
      <c r="E15" s="57">
        <v>4.7444112235508289</v>
      </c>
      <c r="F15" s="109">
        <f t="shared" si="0"/>
        <v>0.20598959250189264</v>
      </c>
      <c r="G15" s="57">
        <v>4.9265267679337983</v>
      </c>
      <c r="H15" s="32" t="s">
        <v>33</v>
      </c>
      <c r="I15" s="316">
        <v>11</v>
      </c>
      <c r="J15" s="67"/>
    </row>
    <row r="16" spans="2:16" s="5" customFormat="1" ht="26.1" customHeight="1">
      <c r="B16" s="317">
        <v>12</v>
      </c>
      <c r="C16" s="120" t="s">
        <v>13</v>
      </c>
      <c r="D16" s="126">
        <v>4.2433922261688695</v>
      </c>
      <c r="E16" s="126">
        <v>3.4126437669237601</v>
      </c>
      <c r="F16" s="127">
        <f t="shared" si="0"/>
        <v>-0.83074845924510932</v>
      </c>
      <c r="G16" s="126">
        <v>3.0923034794728168</v>
      </c>
      <c r="H16" s="33" t="s">
        <v>39</v>
      </c>
      <c r="I16" s="317">
        <v>12</v>
      </c>
      <c r="J16" s="67"/>
    </row>
    <row r="17" spans="2:10" s="5" customFormat="1" ht="26.1" customHeight="1">
      <c r="B17" s="316">
        <v>13</v>
      </c>
      <c r="C17" s="118" t="s">
        <v>1</v>
      </c>
      <c r="D17" s="57">
        <v>1.026922854912651</v>
      </c>
      <c r="E17" s="57">
        <v>2.2269520830339147</v>
      </c>
      <c r="F17" s="109">
        <f t="shared" si="0"/>
        <v>1.2000292281212637</v>
      </c>
      <c r="G17" s="57">
        <v>2.0691352416481328</v>
      </c>
      <c r="H17" s="32" t="s">
        <v>26</v>
      </c>
      <c r="I17" s="316">
        <v>13</v>
      </c>
      <c r="J17" s="67"/>
    </row>
    <row r="18" spans="2:10" s="5" customFormat="1" ht="26.1" customHeight="1">
      <c r="B18" s="317">
        <v>14</v>
      </c>
      <c r="C18" s="120" t="s">
        <v>12</v>
      </c>
      <c r="D18" s="126">
        <v>1.8407719130436027</v>
      </c>
      <c r="E18" s="126">
        <v>1.9216417251822835</v>
      </c>
      <c r="F18" s="127">
        <f t="shared" si="0"/>
        <v>8.086981213868083E-2</v>
      </c>
      <c r="G18" s="126">
        <v>2.2274013763131522</v>
      </c>
      <c r="H18" s="33" t="s">
        <v>43</v>
      </c>
      <c r="I18" s="317">
        <v>14</v>
      </c>
      <c r="J18" s="67"/>
    </row>
    <row r="19" spans="2:10" s="5" customFormat="1" ht="26.1" customHeight="1">
      <c r="B19" s="316">
        <v>15</v>
      </c>
      <c r="C19" s="118" t="s">
        <v>7</v>
      </c>
      <c r="D19" s="57">
        <v>1.8643263363149676</v>
      </c>
      <c r="E19" s="57">
        <v>1.6322561001184193</v>
      </c>
      <c r="F19" s="109">
        <f t="shared" si="0"/>
        <v>-0.23207023619654832</v>
      </c>
      <c r="G19" s="57">
        <v>1.6017550334629354</v>
      </c>
      <c r="H19" s="32" t="s">
        <v>40</v>
      </c>
      <c r="I19" s="316">
        <v>15</v>
      </c>
      <c r="J19" s="67"/>
    </row>
    <row r="20" spans="2:10" s="5" customFormat="1" ht="26.1" customHeight="1">
      <c r="B20" s="317">
        <v>16</v>
      </c>
      <c r="C20" s="120" t="s">
        <v>14</v>
      </c>
      <c r="D20" s="126">
        <v>1.0787013507195917</v>
      </c>
      <c r="E20" s="126">
        <v>1.5627961050492647</v>
      </c>
      <c r="F20" s="127">
        <f t="shared" si="0"/>
        <v>0.48409475432967297</v>
      </c>
      <c r="G20" s="126">
        <v>0.91390346419634538</v>
      </c>
      <c r="H20" s="33" t="s">
        <v>44</v>
      </c>
      <c r="I20" s="317">
        <v>16</v>
      </c>
      <c r="J20" s="67"/>
    </row>
    <row r="21" spans="2:10" s="5" customFormat="1" ht="26.1" customHeight="1">
      <c r="B21" s="316">
        <v>17</v>
      </c>
      <c r="C21" s="118" t="s">
        <v>15</v>
      </c>
      <c r="D21" s="57">
        <v>12.949099177008065</v>
      </c>
      <c r="E21" s="57" t="s">
        <v>20</v>
      </c>
      <c r="F21" s="57" t="s">
        <v>20</v>
      </c>
      <c r="G21" s="57" t="s">
        <v>20</v>
      </c>
      <c r="H21" s="32" t="s">
        <v>36</v>
      </c>
      <c r="I21" s="316">
        <v>17</v>
      </c>
    </row>
    <row r="22" spans="2:10" s="5" customFormat="1" ht="26.1" customHeight="1">
      <c r="B22" s="317">
        <v>18</v>
      </c>
      <c r="C22" s="120" t="s">
        <v>50</v>
      </c>
      <c r="D22" s="126">
        <v>0.88678430288984245</v>
      </c>
      <c r="E22" s="126" t="s">
        <v>20</v>
      </c>
      <c r="F22" s="126" t="s">
        <v>20</v>
      </c>
      <c r="G22" s="126" t="s">
        <v>20</v>
      </c>
      <c r="H22" s="33" t="s">
        <v>49</v>
      </c>
      <c r="I22" s="317">
        <v>18</v>
      </c>
    </row>
    <row r="23" spans="2:10" s="5" customFormat="1" ht="26.1" customHeight="1">
      <c r="B23" s="316">
        <v>19</v>
      </c>
      <c r="C23" s="118" t="s">
        <v>18</v>
      </c>
      <c r="D23" s="57" t="s">
        <v>20</v>
      </c>
      <c r="E23" s="57" t="s">
        <v>20</v>
      </c>
      <c r="F23" s="57" t="s">
        <v>20</v>
      </c>
      <c r="G23" s="57" t="s">
        <v>20</v>
      </c>
      <c r="H23" s="32" t="s">
        <v>38</v>
      </c>
      <c r="I23" s="316">
        <v>19</v>
      </c>
    </row>
    <row r="24" spans="2:10" s="5" customFormat="1" ht="26.1" customHeight="1">
      <c r="B24" s="317">
        <v>20</v>
      </c>
      <c r="C24" s="120" t="s">
        <v>16</v>
      </c>
      <c r="D24" s="126" t="s">
        <v>20</v>
      </c>
      <c r="E24" s="126" t="s">
        <v>20</v>
      </c>
      <c r="F24" s="126" t="s">
        <v>20</v>
      </c>
      <c r="G24" s="126" t="s">
        <v>20</v>
      </c>
      <c r="H24" s="33" t="s">
        <v>42</v>
      </c>
      <c r="I24" s="317">
        <v>20</v>
      </c>
    </row>
    <row r="25" spans="2:10" s="5" customFormat="1" ht="26.1" customHeight="1">
      <c r="B25" s="316">
        <v>21</v>
      </c>
      <c r="C25" s="118" t="s">
        <v>17</v>
      </c>
      <c r="D25" s="57" t="s">
        <v>20</v>
      </c>
      <c r="E25" s="57" t="s">
        <v>20</v>
      </c>
      <c r="F25" s="57" t="s">
        <v>20</v>
      </c>
      <c r="G25" s="57" t="s">
        <v>20</v>
      </c>
      <c r="H25" s="32" t="s">
        <v>30</v>
      </c>
      <c r="I25" s="316">
        <v>21</v>
      </c>
    </row>
    <row r="26" spans="2:10" s="5" customFormat="1" ht="26.1" customHeight="1">
      <c r="B26" s="475" t="s">
        <v>277</v>
      </c>
      <c r="C26" s="475"/>
      <c r="D26" s="266">
        <v>10.376904433255808</v>
      </c>
      <c r="E26" s="266">
        <v>10.502211648917564</v>
      </c>
      <c r="F26" s="266">
        <f t="shared" ref="F26" si="1">E26-D26</f>
        <v>0.12530721566175629</v>
      </c>
      <c r="G26" s="266">
        <v>10.470281643480316</v>
      </c>
      <c r="H26" s="421" t="s">
        <v>45</v>
      </c>
      <c r="I26" s="421"/>
    </row>
    <row r="27" spans="2:10">
      <c r="B27" s="355" t="s">
        <v>244</v>
      </c>
      <c r="C27" s="351"/>
      <c r="D27" s="351"/>
      <c r="E27" s="351"/>
      <c r="F27" s="351"/>
      <c r="G27" s="351"/>
      <c r="H27" s="351"/>
      <c r="I27" s="354" t="s">
        <v>242</v>
      </c>
    </row>
  </sheetData>
  <sortState xmlns:xlrd2="http://schemas.microsoft.com/office/spreadsheetml/2017/richdata2" ref="C5:G24">
    <sortCondition descending="1" ref="E5:E24"/>
  </sortState>
  <mergeCells count="11">
    <mergeCell ref="B26:C26"/>
    <mergeCell ref="H26:I26"/>
    <mergeCell ref="B3:B4"/>
    <mergeCell ref="C3:C4"/>
    <mergeCell ref="D3:D4"/>
    <mergeCell ref="E3:E4"/>
    <mergeCell ref="O1:O2"/>
    <mergeCell ref="H3:H4"/>
    <mergeCell ref="I3:I4"/>
    <mergeCell ref="B2:I2"/>
    <mergeCell ref="B1:I1"/>
  </mergeCells>
  <printOptions horizontalCentered="1" verticalCentered="1"/>
  <pageMargins left="0" right="0" top="0" bottom="0" header="0" footer="0"/>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8A90D-9187-47C1-8FAC-C5CAD275D139}">
  <sheetPr>
    <tabColor rgb="FF92D050"/>
  </sheetPr>
  <dimension ref="A1:M40"/>
  <sheetViews>
    <sheetView workbookViewId="0">
      <selection activeCell="N7" sqref="N7"/>
    </sheetView>
  </sheetViews>
  <sheetFormatPr defaultRowHeight="12.75"/>
  <cols>
    <col min="1" max="1" width="4" customWidth="1"/>
    <col min="2" max="2" width="29.5703125" style="5" customWidth="1"/>
    <col min="3" max="6" width="15.28515625" customWidth="1"/>
    <col min="7" max="7" width="30.42578125" style="50" customWidth="1"/>
    <col min="8" max="8" width="3.140625" customWidth="1"/>
    <col min="9" max="9" width="9.5703125" bestFit="1" customWidth="1"/>
    <col min="10" max="11" width="15.140625" customWidth="1"/>
    <col min="12" max="12" width="18.140625" bestFit="1" customWidth="1"/>
    <col min="13" max="18" width="15.140625" customWidth="1"/>
  </cols>
  <sheetData>
    <row r="1" spans="1:13" ht="34.5" customHeight="1">
      <c r="A1" s="414" t="s">
        <v>81</v>
      </c>
      <c r="B1" s="414"/>
      <c r="C1" s="414"/>
      <c r="D1" s="414"/>
      <c r="E1" s="414"/>
      <c r="F1" s="414"/>
      <c r="G1" s="414"/>
      <c r="H1" s="414"/>
      <c r="K1" s="403"/>
      <c r="L1" s="383" t="s">
        <v>318</v>
      </c>
    </row>
    <row r="2" spans="1:13" ht="34.5" customHeight="1">
      <c r="A2" s="415" t="s">
        <v>82</v>
      </c>
      <c r="B2" s="415"/>
      <c r="C2" s="415"/>
      <c r="D2" s="415"/>
      <c r="E2" s="415"/>
      <c r="F2" s="415"/>
      <c r="G2" s="415"/>
      <c r="H2" s="415"/>
      <c r="K2" s="403"/>
      <c r="L2" s="383" t="s">
        <v>319</v>
      </c>
    </row>
    <row r="3" spans="1:13" ht="44.25" customHeight="1">
      <c r="A3" s="343" t="s">
        <v>127</v>
      </c>
      <c r="B3" s="344" t="s">
        <v>84</v>
      </c>
      <c r="C3" s="344">
        <v>2020</v>
      </c>
      <c r="D3" s="344">
        <v>2021</v>
      </c>
      <c r="E3" s="345" t="s">
        <v>144</v>
      </c>
      <c r="F3" s="346" t="s">
        <v>143</v>
      </c>
      <c r="G3" s="344" t="s">
        <v>83</v>
      </c>
      <c r="H3" s="344" t="s">
        <v>74</v>
      </c>
    </row>
    <row r="4" spans="1:13" ht="36" customHeight="1">
      <c r="A4" s="347">
        <v>1</v>
      </c>
      <c r="B4" s="348" t="s">
        <v>195</v>
      </c>
      <c r="C4" s="349">
        <v>-4.4558854573845004</v>
      </c>
      <c r="D4" s="349">
        <v>4.429502499089387</v>
      </c>
      <c r="E4" s="349">
        <v>8.8853879564738882</v>
      </c>
      <c r="F4" s="349">
        <v>4.4741728633837088</v>
      </c>
      <c r="G4" s="348" t="s">
        <v>196</v>
      </c>
      <c r="H4" s="347">
        <v>1</v>
      </c>
    </row>
    <row r="5" spans="1:13" ht="36" customHeight="1">
      <c r="A5" s="261">
        <v>2</v>
      </c>
      <c r="B5" s="215" t="s">
        <v>197</v>
      </c>
      <c r="C5" s="216">
        <f>'Arab-Nominal GDP'!D26</f>
        <v>2445.4562126989385</v>
      </c>
      <c r="D5" s="216">
        <f>'Arab-Nominal GDP'!E26</f>
        <v>2822.4207942967228</v>
      </c>
      <c r="E5" s="216">
        <f>D5-C5</f>
        <v>376.96458159778422</v>
      </c>
      <c r="F5" s="216">
        <f>'Arab-Nominal GDP'!H26</f>
        <v>2988.7227844379645</v>
      </c>
      <c r="G5" s="215" t="s">
        <v>198</v>
      </c>
      <c r="H5" s="261">
        <v>2</v>
      </c>
    </row>
    <row r="6" spans="1:13" ht="36" customHeight="1">
      <c r="A6" s="260">
        <v>3</v>
      </c>
      <c r="B6" s="213" t="s">
        <v>199</v>
      </c>
      <c r="C6" s="214">
        <v>6084.0509999999995</v>
      </c>
      <c r="D6" s="214">
        <v>6449.8760000000002</v>
      </c>
      <c r="E6" s="214">
        <f t="shared" ref="E6:E15" si="0">D6-C6</f>
        <v>365.82500000000073</v>
      </c>
      <c r="F6" s="214">
        <v>6927.5050000000001</v>
      </c>
      <c r="G6" s="213" t="s">
        <v>200</v>
      </c>
      <c r="H6" s="260">
        <v>3</v>
      </c>
    </row>
    <row r="7" spans="1:13" ht="36" customHeight="1">
      <c r="A7" s="261">
        <v>4</v>
      </c>
      <c r="B7" s="215" t="s">
        <v>201</v>
      </c>
      <c r="C7" s="216">
        <f>C5/C13*1000</f>
        <v>5635.9903496172819</v>
      </c>
      <c r="D7" s="216">
        <f>D5/D13*1000</f>
        <v>6375.4705089151184</v>
      </c>
      <c r="E7" s="216">
        <f>D7-C7</f>
        <v>739.48015929783651</v>
      </c>
      <c r="F7" s="216">
        <f>F5/F13*1000</f>
        <v>6612.2185496415141</v>
      </c>
      <c r="G7" s="215" t="s">
        <v>202</v>
      </c>
      <c r="H7" s="261">
        <v>4</v>
      </c>
      <c r="I7" s="18"/>
      <c r="J7" s="66"/>
    </row>
    <row r="8" spans="1:13" ht="36" customHeight="1">
      <c r="A8" s="260">
        <v>5</v>
      </c>
      <c r="B8" s="213" t="s">
        <v>203</v>
      </c>
      <c r="C8" s="214">
        <v>14609.84547408359</v>
      </c>
      <c r="D8" s="214">
        <v>15445.179335150075</v>
      </c>
      <c r="E8" s="214">
        <f t="shared" si="0"/>
        <v>835.33386106648504</v>
      </c>
      <c r="F8" s="214">
        <v>16264.535941605016</v>
      </c>
      <c r="G8" s="213" t="s">
        <v>204</v>
      </c>
      <c r="H8" s="260">
        <v>5</v>
      </c>
    </row>
    <row r="9" spans="1:13" ht="36" customHeight="1">
      <c r="A9" s="261">
        <v>6</v>
      </c>
      <c r="B9" s="215" t="s">
        <v>248</v>
      </c>
      <c r="C9" s="216">
        <v>21.299263101328911</v>
      </c>
      <c r="D9" s="216">
        <v>21.873702739054806</v>
      </c>
      <c r="E9" s="216">
        <f t="shared" si="0"/>
        <v>0.57443963772589512</v>
      </c>
      <c r="F9" s="216">
        <v>23.637475433276947</v>
      </c>
      <c r="G9" s="215" t="s">
        <v>205</v>
      </c>
      <c r="H9" s="261">
        <v>6</v>
      </c>
    </row>
    <row r="10" spans="1:13" ht="36" customHeight="1">
      <c r="A10" s="260">
        <v>7</v>
      </c>
      <c r="B10" s="213" t="s">
        <v>249</v>
      </c>
      <c r="C10" s="214">
        <v>15.770301609164529</v>
      </c>
      <c r="D10" s="214">
        <v>16.227832222689837</v>
      </c>
      <c r="E10" s="214">
        <f t="shared" si="0"/>
        <v>0.45753061352530899</v>
      </c>
      <c r="F10" s="214">
        <v>18.042637979867028</v>
      </c>
      <c r="G10" s="213" t="s">
        <v>206</v>
      </c>
      <c r="H10" s="260">
        <v>7</v>
      </c>
    </row>
    <row r="11" spans="1:13" ht="36" customHeight="1">
      <c r="A11" s="261">
        <v>8</v>
      </c>
      <c r="B11" s="215" t="s">
        <v>250</v>
      </c>
      <c r="C11" s="216">
        <v>10.998223192906755</v>
      </c>
      <c r="D11" s="216">
        <v>11.755154218316735</v>
      </c>
      <c r="E11" s="216">
        <f t="shared" si="0"/>
        <v>0.7569310254099797</v>
      </c>
      <c r="F11" s="216">
        <v>11.937294856173615</v>
      </c>
      <c r="G11" s="215" t="s">
        <v>207</v>
      </c>
      <c r="H11" s="261">
        <v>8</v>
      </c>
    </row>
    <row r="12" spans="1:13" ht="36" customHeight="1">
      <c r="A12" s="260">
        <v>9</v>
      </c>
      <c r="B12" s="213" t="s">
        <v>251</v>
      </c>
      <c r="C12" s="214">
        <v>4.3325852284234116</v>
      </c>
      <c r="D12" s="214">
        <v>4.5967583917263219</v>
      </c>
      <c r="E12" s="214">
        <f t="shared" si="0"/>
        <v>0.2641731633029103</v>
      </c>
      <c r="F12" s="214">
        <v>4.5797002313365471</v>
      </c>
      <c r="G12" s="213" t="s">
        <v>208</v>
      </c>
      <c r="H12" s="260">
        <v>9</v>
      </c>
      <c r="I12" s="70"/>
    </row>
    <row r="13" spans="1:13" ht="36" customHeight="1">
      <c r="A13" s="261">
        <v>10</v>
      </c>
      <c r="B13" s="215" t="s">
        <v>252</v>
      </c>
      <c r="C13" s="216">
        <v>433.9</v>
      </c>
      <c r="D13" s="216">
        <v>442.7</v>
      </c>
      <c r="E13" s="216">
        <f t="shared" si="0"/>
        <v>8.8000000000000114</v>
      </c>
      <c r="F13" s="216">
        <v>452</v>
      </c>
      <c r="G13" s="215" t="s">
        <v>209</v>
      </c>
      <c r="H13" s="261">
        <v>10</v>
      </c>
    </row>
    <row r="14" spans="1:13" ht="36" customHeight="1">
      <c r="A14" s="260">
        <v>11</v>
      </c>
      <c r="B14" s="213" t="s">
        <v>210</v>
      </c>
      <c r="C14" s="214">
        <v>6.1808222775411465</v>
      </c>
      <c r="D14" s="214">
        <v>8.0164151160672859</v>
      </c>
      <c r="E14" s="214">
        <f t="shared" si="0"/>
        <v>1.8355928385261393</v>
      </c>
      <c r="F14" s="214">
        <v>3.9406192384050325</v>
      </c>
      <c r="G14" s="213" t="s">
        <v>211</v>
      </c>
      <c r="H14" s="260">
        <v>11</v>
      </c>
    </row>
    <row r="15" spans="1:13" ht="36" customHeight="1">
      <c r="A15" s="261">
        <v>12</v>
      </c>
      <c r="B15" s="215" t="s">
        <v>212</v>
      </c>
      <c r="C15" s="216">
        <v>-220.93461688078827</v>
      </c>
      <c r="D15" s="216">
        <v>-102.12747095307239</v>
      </c>
      <c r="E15" s="216">
        <f t="shared" si="0"/>
        <v>118.80714592771588</v>
      </c>
      <c r="F15" s="216">
        <v>-72.403056625521742</v>
      </c>
      <c r="G15" s="215" t="s">
        <v>213</v>
      </c>
      <c r="H15" s="261">
        <v>12</v>
      </c>
      <c r="I15" s="18"/>
      <c r="J15" s="18"/>
      <c r="K15" s="18"/>
      <c r="L15" s="18"/>
      <c r="M15" s="18"/>
    </row>
    <row r="16" spans="1:13" ht="36" customHeight="1">
      <c r="A16" s="260">
        <v>13</v>
      </c>
      <c r="B16" s="213" t="s">
        <v>214</v>
      </c>
      <c r="C16" s="214">
        <v>-9.1675988203127527</v>
      </c>
      <c r="D16" s="214">
        <v>-3.7168532736208477</v>
      </c>
      <c r="E16" s="214">
        <v>5.4507455466919055</v>
      </c>
      <c r="F16" s="214">
        <v>-2.5893814523952119</v>
      </c>
      <c r="G16" s="213" t="s">
        <v>215</v>
      </c>
      <c r="H16" s="260">
        <v>13</v>
      </c>
    </row>
    <row r="17" spans="1:11" ht="36" customHeight="1">
      <c r="A17" s="261">
        <v>14</v>
      </c>
      <c r="B17" s="215" t="s">
        <v>253</v>
      </c>
      <c r="C17" s="216">
        <v>1460.5466322824848</v>
      </c>
      <c r="D17" s="216">
        <v>1573.7981578717788</v>
      </c>
      <c r="E17" s="216">
        <v>113.25152558929403</v>
      </c>
      <c r="F17" s="216">
        <v>1604.0206977613707</v>
      </c>
      <c r="G17" s="215" t="s">
        <v>216</v>
      </c>
      <c r="H17" s="261">
        <v>14</v>
      </c>
    </row>
    <row r="18" spans="1:11" ht="36" customHeight="1">
      <c r="A18" s="260">
        <v>15</v>
      </c>
      <c r="B18" s="213" t="s">
        <v>254</v>
      </c>
      <c r="C18" s="214">
        <v>60.604833104761838</v>
      </c>
      <c r="D18" s="214">
        <v>56.519575661944607</v>
      </c>
      <c r="E18" s="214">
        <f t="shared" ref="E18:E28" si="1">D18-C18</f>
        <v>-4.0852574428172304</v>
      </c>
      <c r="F18" s="214">
        <v>54.297623776913952</v>
      </c>
      <c r="G18" s="213" t="s">
        <v>217</v>
      </c>
      <c r="H18" s="260">
        <v>15</v>
      </c>
      <c r="I18" s="18"/>
    </row>
    <row r="19" spans="1:11" ht="36" customHeight="1">
      <c r="A19" s="261">
        <v>16</v>
      </c>
      <c r="B19" s="215" t="s">
        <v>218</v>
      </c>
      <c r="C19" s="216">
        <v>565.99135500609282</v>
      </c>
      <c r="D19" s="216">
        <v>600.54190364574629</v>
      </c>
      <c r="E19" s="216">
        <f>D19-C19</f>
        <v>34.550548639653471</v>
      </c>
      <c r="F19" s="216">
        <v>625.11549285726835</v>
      </c>
      <c r="G19" s="215" t="s">
        <v>255</v>
      </c>
      <c r="H19" s="261">
        <v>16</v>
      </c>
      <c r="I19" s="18"/>
    </row>
    <row r="20" spans="1:11" ht="36" customHeight="1">
      <c r="A20" s="260">
        <v>17</v>
      </c>
      <c r="B20" s="213" t="s">
        <v>219</v>
      </c>
      <c r="C20" s="214">
        <v>23.5</v>
      </c>
      <c r="D20" s="214">
        <v>21.6</v>
      </c>
      <c r="E20" s="214">
        <f t="shared" si="1"/>
        <v>-1.8999999999999986</v>
      </c>
      <c r="F20" s="214">
        <v>21.2</v>
      </c>
      <c r="G20" s="213" t="s">
        <v>220</v>
      </c>
      <c r="H20" s="260">
        <v>17</v>
      </c>
    </row>
    <row r="21" spans="1:11" ht="36" customHeight="1">
      <c r="A21" s="261">
        <v>18</v>
      </c>
      <c r="B21" s="215" t="s">
        <v>221</v>
      </c>
      <c r="C21" s="216">
        <v>886.66748279165552</v>
      </c>
      <c r="D21" s="216">
        <v>1162.2799420804374</v>
      </c>
      <c r="E21" s="216">
        <f t="shared" si="1"/>
        <v>275.61245928878191</v>
      </c>
      <c r="F21" s="216">
        <v>1255.4330697977141</v>
      </c>
      <c r="G21" s="215" t="s">
        <v>222</v>
      </c>
      <c r="H21" s="261">
        <v>18</v>
      </c>
    </row>
    <row r="22" spans="1:11" ht="36" customHeight="1">
      <c r="A22" s="260">
        <v>19</v>
      </c>
      <c r="B22" s="213" t="s">
        <v>223</v>
      </c>
      <c r="C22" s="214">
        <v>914.60626196709507</v>
      </c>
      <c r="D22" s="214">
        <v>1029.7176393949737</v>
      </c>
      <c r="E22" s="214">
        <f t="shared" si="1"/>
        <v>115.11137742787867</v>
      </c>
      <c r="F22" s="214">
        <v>1105.7578529414066</v>
      </c>
      <c r="G22" s="213" t="s">
        <v>224</v>
      </c>
      <c r="H22" s="260">
        <v>19</v>
      </c>
      <c r="I22" s="18"/>
    </row>
    <row r="23" spans="1:11" ht="36" customHeight="1">
      <c r="A23" s="261">
        <v>20</v>
      </c>
      <c r="B23" s="215" t="s">
        <v>256</v>
      </c>
      <c r="C23" s="216">
        <v>1801.2737447587506</v>
      </c>
      <c r="D23" s="216">
        <v>2191.9975814754112</v>
      </c>
      <c r="E23" s="216">
        <f t="shared" si="1"/>
        <v>390.72383671666057</v>
      </c>
      <c r="F23" s="216">
        <v>2361.1909227391207</v>
      </c>
      <c r="G23" s="215" t="s">
        <v>225</v>
      </c>
      <c r="H23" s="261">
        <v>20</v>
      </c>
      <c r="I23" s="18"/>
    </row>
    <row r="24" spans="1:11" ht="36" customHeight="1">
      <c r="A24" s="260">
        <v>21</v>
      </c>
      <c r="B24" s="213" t="s">
        <v>257</v>
      </c>
      <c r="C24" s="214">
        <v>-27.938779175439549</v>
      </c>
      <c r="D24" s="214">
        <v>132.56230268546369</v>
      </c>
      <c r="E24" s="214">
        <f t="shared" si="1"/>
        <v>160.50108186090324</v>
      </c>
      <c r="F24" s="214">
        <v>149.67521685630754</v>
      </c>
      <c r="G24" s="213" t="s">
        <v>226</v>
      </c>
      <c r="H24" s="260">
        <v>21</v>
      </c>
      <c r="I24" s="18"/>
    </row>
    <row r="25" spans="1:11" ht="36" customHeight="1">
      <c r="A25" s="261">
        <v>22</v>
      </c>
      <c r="B25" s="215" t="s">
        <v>227</v>
      </c>
      <c r="C25" s="216">
        <v>-77.285411283103343</v>
      </c>
      <c r="D25" s="216">
        <v>68.678367284461032</v>
      </c>
      <c r="E25" s="216">
        <f t="shared" si="1"/>
        <v>145.96377856756436</v>
      </c>
      <c r="F25" s="216">
        <v>78.776946404484988</v>
      </c>
      <c r="G25" s="215" t="s">
        <v>228</v>
      </c>
      <c r="H25" s="261">
        <v>22</v>
      </c>
    </row>
    <row r="26" spans="1:11" ht="36" customHeight="1">
      <c r="A26" s="260">
        <v>23</v>
      </c>
      <c r="B26" s="213" t="s">
        <v>229</v>
      </c>
      <c r="C26" s="214">
        <v>-3.206929069375613</v>
      </c>
      <c r="D26" s="214">
        <v>2.466435836551006</v>
      </c>
      <c r="E26" s="214">
        <f t="shared" si="1"/>
        <v>5.6733649059266185</v>
      </c>
      <c r="F26" s="214">
        <v>2.6666744413800489</v>
      </c>
      <c r="G26" s="213" t="s">
        <v>230</v>
      </c>
      <c r="H26" s="260">
        <v>23</v>
      </c>
    </row>
    <row r="27" spans="1:11" ht="36" customHeight="1">
      <c r="A27" s="261">
        <v>24</v>
      </c>
      <c r="B27" s="215" t="s">
        <v>258</v>
      </c>
      <c r="C27" s="216">
        <v>1685.1430112356954</v>
      </c>
      <c r="D27" s="216">
        <v>1725.8974959053592</v>
      </c>
      <c r="E27" s="216">
        <f t="shared" si="1"/>
        <v>40.754484669663725</v>
      </c>
      <c r="F27" s="216">
        <v>1673.9979703063218</v>
      </c>
      <c r="G27" s="215" t="s">
        <v>231</v>
      </c>
      <c r="H27" s="261">
        <v>24</v>
      </c>
      <c r="I27" s="18"/>
      <c r="J27" s="70"/>
      <c r="K27" s="70"/>
    </row>
    <row r="28" spans="1:11" ht="36" customHeight="1">
      <c r="A28" s="260">
        <v>25</v>
      </c>
      <c r="B28" s="213" t="s">
        <v>259</v>
      </c>
      <c r="C28" s="214">
        <v>69.924375364854868</v>
      </c>
      <c r="D28" s="214">
        <v>61.981896227718778</v>
      </c>
      <c r="E28" s="214">
        <f t="shared" si="1"/>
        <v>-7.9424791371360897</v>
      </c>
      <c r="F28" s="214">
        <v>56.666420902090195</v>
      </c>
      <c r="G28" s="213" t="s">
        <v>232</v>
      </c>
      <c r="H28" s="260">
        <v>25</v>
      </c>
    </row>
    <row r="29" spans="1:11" ht="36" customHeight="1">
      <c r="A29" s="261">
        <v>26</v>
      </c>
      <c r="B29" s="215" t="s">
        <v>233</v>
      </c>
      <c r="C29" s="216">
        <v>952.66596854368015</v>
      </c>
      <c r="D29" s="216">
        <v>1024.5464692757255</v>
      </c>
      <c r="E29" s="216">
        <f>D29-C29</f>
        <v>71.880500732045334</v>
      </c>
      <c r="F29" s="216">
        <v>1077.35083636737</v>
      </c>
      <c r="G29" s="215" t="s">
        <v>234</v>
      </c>
      <c r="H29" s="261">
        <v>26</v>
      </c>
      <c r="I29" s="69"/>
    </row>
    <row r="30" spans="1:11" ht="36" customHeight="1">
      <c r="A30" s="340">
        <v>27</v>
      </c>
      <c r="B30" s="341" t="s">
        <v>235</v>
      </c>
      <c r="C30" s="342">
        <v>10.376904433255808</v>
      </c>
      <c r="D30" s="342">
        <v>10.502211648917564</v>
      </c>
      <c r="E30" s="342">
        <f>D30-C30</f>
        <v>0.12530721566175629</v>
      </c>
      <c r="F30" s="342">
        <v>10.470281643480316</v>
      </c>
      <c r="G30" s="341" t="s">
        <v>236</v>
      </c>
      <c r="H30" s="340">
        <v>27</v>
      </c>
      <c r="I30" s="69"/>
    </row>
    <row r="31" spans="1:11" ht="16.5" customHeight="1">
      <c r="A31" s="350" t="s">
        <v>241</v>
      </c>
      <c r="B31" s="351"/>
      <c r="C31" s="351"/>
      <c r="D31" s="351"/>
      <c r="E31" s="351"/>
      <c r="F31" s="352"/>
      <c r="G31" s="353"/>
      <c r="H31" s="354" t="s">
        <v>242</v>
      </c>
    </row>
    <row r="32" spans="1:11" ht="32.25" customHeight="1">
      <c r="B32"/>
      <c r="G32" s="187"/>
    </row>
    <row r="33" spans="2:2" ht="32.25" customHeight="1"/>
    <row r="34" spans="2:2" ht="32.25" customHeight="1"/>
    <row r="35" spans="2:2" ht="32.25" customHeight="1"/>
    <row r="40" spans="2:2">
      <c r="B40" s="143"/>
    </row>
  </sheetData>
  <mergeCells count="3">
    <mergeCell ref="A1:H1"/>
    <mergeCell ref="A2:H2"/>
    <mergeCell ref="K1:K2"/>
  </mergeCells>
  <printOptions horizontalCentered="1" verticalCentered="1"/>
  <pageMargins left="0" right="0" top="0" bottom="0" header="0" footer="0"/>
  <pageSetup paperSize="9" scale="75" orientation="portrait" r:id="rId1"/>
  <ignoredErrors>
    <ignoredError sqref="E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EB18-3A20-460D-9A68-622DB5ADF0CA}">
  <sheetPr>
    <tabColor rgb="FFFFFF00"/>
  </sheetPr>
  <dimension ref="B1:O40"/>
  <sheetViews>
    <sheetView workbookViewId="0">
      <selection activeCell="O14" sqref="O14"/>
    </sheetView>
  </sheetViews>
  <sheetFormatPr defaultRowHeight="12.75"/>
  <cols>
    <col min="1" max="1" width="2.7109375" customWidth="1"/>
    <col min="2" max="2" width="7.140625" style="5" customWidth="1"/>
    <col min="3" max="8" width="13.5703125" customWidth="1"/>
    <col min="9" max="9" width="7.140625" style="5" customWidth="1"/>
    <col min="14" max="14" width="18.140625" bestFit="1" customWidth="1"/>
  </cols>
  <sheetData>
    <row r="1" spans="2:14" ht="25.5" customHeight="1">
      <c r="B1" s="417" t="s">
        <v>46</v>
      </c>
      <c r="C1" s="417"/>
      <c r="D1" s="417"/>
      <c r="E1" s="417"/>
      <c r="F1" s="417"/>
      <c r="G1" s="417"/>
      <c r="H1" s="417"/>
      <c r="I1" s="417"/>
      <c r="M1" s="403"/>
      <c r="N1" s="383" t="s">
        <v>318</v>
      </c>
    </row>
    <row r="2" spans="2:14" ht="25.5" customHeight="1">
      <c r="B2" s="416" t="s">
        <v>48</v>
      </c>
      <c r="C2" s="416"/>
      <c r="D2" s="416"/>
      <c r="E2" s="416"/>
      <c r="F2" s="416"/>
      <c r="G2" s="416"/>
      <c r="H2" s="416"/>
      <c r="I2" s="416"/>
      <c r="M2" s="403"/>
      <c r="N2" s="383" t="s">
        <v>319</v>
      </c>
    </row>
    <row r="3" spans="2:14" ht="29.45" customHeight="1">
      <c r="B3" s="419" t="s">
        <v>53</v>
      </c>
      <c r="C3" s="411" t="s">
        <v>24</v>
      </c>
      <c r="D3" s="419" t="s">
        <v>54</v>
      </c>
      <c r="E3" s="411"/>
      <c r="F3" s="419" t="s">
        <v>68</v>
      </c>
      <c r="G3" s="71" t="s">
        <v>51</v>
      </c>
      <c r="H3" s="411" t="s">
        <v>23</v>
      </c>
      <c r="I3" s="419" t="s">
        <v>52</v>
      </c>
    </row>
    <row r="4" spans="2:14" ht="19.5" customHeight="1">
      <c r="B4" s="419"/>
      <c r="C4" s="411"/>
      <c r="D4" s="251">
        <v>2020</v>
      </c>
      <c r="E4" s="251">
        <v>2021</v>
      </c>
      <c r="F4" s="411"/>
      <c r="G4" s="251">
        <v>2022</v>
      </c>
      <c r="H4" s="411"/>
      <c r="I4" s="419"/>
    </row>
    <row r="5" spans="2:14" s="5" customFormat="1" ht="28.5" customHeight="1">
      <c r="B5" s="262">
        <v>1</v>
      </c>
      <c r="C5" s="72" t="s">
        <v>17</v>
      </c>
      <c r="D5" s="48">
        <v>-59.718671061654682</v>
      </c>
      <c r="E5" s="48">
        <v>123.17277375273645</v>
      </c>
      <c r="F5" s="62">
        <f t="shared" ref="F5:F23" si="0">E5-D5</f>
        <v>182.89144481439112</v>
      </c>
      <c r="G5" s="48">
        <v>5.2518234580715912</v>
      </c>
      <c r="H5" s="25" t="s">
        <v>30</v>
      </c>
      <c r="I5" s="263">
        <v>1</v>
      </c>
    </row>
    <row r="6" spans="2:14" s="5" customFormat="1" ht="28.5" customHeight="1">
      <c r="B6" s="264">
        <v>2</v>
      </c>
      <c r="C6" s="73" t="s">
        <v>11</v>
      </c>
      <c r="D6" s="49">
        <v>-6.2932531579469595</v>
      </c>
      <c r="E6" s="49">
        <v>5.7321896694080907</v>
      </c>
      <c r="F6" s="64">
        <f t="shared" si="0"/>
        <v>12.02544282735505</v>
      </c>
      <c r="G6" s="49">
        <v>3.1292802807375968</v>
      </c>
      <c r="H6" s="28" t="s">
        <v>37</v>
      </c>
      <c r="I6" s="265">
        <v>2</v>
      </c>
    </row>
    <row r="7" spans="2:14" s="5" customFormat="1" ht="28.5" customHeight="1">
      <c r="B7" s="262">
        <v>3</v>
      </c>
      <c r="C7" s="72" t="s">
        <v>7</v>
      </c>
      <c r="D7" s="48">
        <v>1.000000000000161</v>
      </c>
      <c r="E7" s="48">
        <v>4.9999999999998792</v>
      </c>
      <c r="F7" s="62">
        <f t="shared" si="0"/>
        <v>3.9999999999997184</v>
      </c>
      <c r="G7" s="48">
        <v>5.5000000000002585</v>
      </c>
      <c r="H7" s="25" t="s">
        <v>40</v>
      </c>
      <c r="I7" s="263">
        <v>3</v>
      </c>
    </row>
    <row r="8" spans="2:14" s="5" customFormat="1" ht="28.5" customHeight="1">
      <c r="B8" s="264">
        <v>4</v>
      </c>
      <c r="C8" s="73" t="s">
        <v>50</v>
      </c>
      <c r="D8" s="49">
        <v>-11.457451513045786</v>
      </c>
      <c r="E8" s="49">
        <v>4.4400000000000013</v>
      </c>
      <c r="F8" s="64">
        <f t="shared" si="0"/>
        <v>15.897451513045787</v>
      </c>
      <c r="G8" s="49">
        <v>6.0000000000000133</v>
      </c>
      <c r="H8" s="28" t="s">
        <v>49</v>
      </c>
      <c r="I8" s="265">
        <v>4</v>
      </c>
    </row>
    <row r="9" spans="2:14" s="5" customFormat="1" ht="28.5" customHeight="1">
      <c r="B9" s="262">
        <v>5</v>
      </c>
      <c r="C9" s="72" t="s">
        <v>2</v>
      </c>
      <c r="D9" s="48">
        <v>-15.701402793086416</v>
      </c>
      <c r="E9" s="48">
        <v>3.6472927362383758</v>
      </c>
      <c r="F9" s="62">
        <f t="shared" si="0"/>
        <v>19.348695529324793</v>
      </c>
      <c r="G9" s="48">
        <v>10.504157697407578</v>
      </c>
      <c r="H9" s="25" t="s">
        <v>27</v>
      </c>
      <c r="I9" s="263">
        <v>5</v>
      </c>
    </row>
    <row r="10" spans="2:14" s="5" customFormat="1" ht="28.5" customHeight="1">
      <c r="B10" s="264">
        <v>6</v>
      </c>
      <c r="C10" s="73" t="s">
        <v>0</v>
      </c>
      <c r="D10" s="49">
        <v>-4.8999999999998964</v>
      </c>
      <c r="E10" s="49">
        <v>3.4101700854340509</v>
      </c>
      <c r="F10" s="64">
        <f t="shared" si="0"/>
        <v>8.3101700854339473</v>
      </c>
      <c r="G10" s="49">
        <v>1.9474192881435533</v>
      </c>
      <c r="H10" s="28" t="s">
        <v>25</v>
      </c>
      <c r="I10" s="265">
        <v>6</v>
      </c>
    </row>
    <row r="11" spans="2:14" s="5" customFormat="1" ht="28.5" customHeight="1">
      <c r="B11" s="262">
        <v>7</v>
      </c>
      <c r="C11" s="72" t="s">
        <v>8</v>
      </c>
      <c r="D11" s="48">
        <v>3.5696694750486064</v>
      </c>
      <c r="E11" s="48">
        <v>3.3330446686674029</v>
      </c>
      <c r="F11" s="62">
        <f t="shared" si="0"/>
        <v>-0.23662480638120353</v>
      </c>
      <c r="G11" s="48">
        <v>5.2182901719227797</v>
      </c>
      <c r="H11" s="25" t="s">
        <v>34</v>
      </c>
      <c r="I11" s="263">
        <v>7</v>
      </c>
    </row>
    <row r="12" spans="2:14" s="5" customFormat="1" ht="28.5" customHeight="1">
      <c r="B12" s="264">
        <v>8</v>
      </c>
      <c r="C12" s="73" t="s">
        <v>13</v>
      </c>
      <c r="D12" s="49">
        <v>-8.5881767354726044</v>
      </c>
      <c r="E12" s="49">
        <v>3.0164545038853041</v>
      </c>
      <c r="F12" s="64">
        <f t="shared" si="0"/>
        <v>11.604631239357909</v>
      </c>
      <c r="G12" s="49">
        <v>3.343548299218547</v>
      </c>
      <c r="H12" s="28" t="s">
        <v>39</v>
      </c>
      <c r="I12" s="265">
        <v>8</v>
      </c>
    </row>
    <row r="13" spans="2:14" s="5" customFormat="1" ht="28.5" customHeight="1">
      <c r="B13" s="262">
        <v>9</v>
      </c>
      <c r="C13" s="72" t="s">
        <v>6</v>
      </c>
      <c r="D13" s="48">
        <v>-4.106618198568686</v>
      </c>
      <c r="E13" s="48">
        <v>2.8359527110873248</v>
      </c>
      <c r="F13" s="62">
        <f t="shared" si="0"/>
        <v>6.9425709096560109</v>
      </c>
      <c r="G13" s="48">
        <v>4.8290411728630982</v>
      </c>
      <c r="H13" s="25" t="s">
        <v>32</v>
      </c>
      <c r="I13" s="263">
        <v>9</v>
      </c>
    </row>
    <row r="14" spans="2:14" s="5" customFormat="1" ht="28.5" customHeight="1">
      <c r="B14" s="264">
        <v>10</v>
      </c>
      <c r="C14" s="73" t="s">
        <v>10</v>
      </c>
      <c r="D14" s="49">
        <v>-1.7632948181545407</v>
      </c>
      <c r="E14" s="49">
        <v>2.7287217771116232</v>
      </c>
      <c r="F14" s="64">
        <f t="shared" si="0"/>
        <v>4.4920165952661639</v>
      </c>
      <c r="G14" s="49">
        <v>4.9795263557026734</v>
      </c>
      <c r="H14" s="28" t="s">
        <v>41</v>
      </c>
      <c r="I14" s="265">
        <v>10</v>
      </c>
    </row>
    <row r="15" spans="2:14" s="5" customFormat="1" ht="28.5" customHeight="1">
      <c r="B15" s="262">
        <v>11</v>
      </c>
      <c r="C15" s="72" t="s">
        <v>4</v>
      </c>
      <c r="D15" s="48">
        <v>-2.8353848103881818</v>
      </c>
      <c r="E15" s="48">
        <v>2.4828635436407325</v>
      </c>
      <c r="F15" s="62">
        <f t="shared" si="0"/>
        <v>5.3182483540289143</v>
      </c>
      <c r="G15" s="48">
        <v>2.9281063630170463</v>
      </c>
      <c r="H15" s="25" t="s">
        <v>29</v>
      </c>
      <c r="I15" s="263">
        <v>11</v>
      </c>
    </row>
    <row r="16" spans="2:14" s="5" customFormat="1" ht="28.5" customHeight="1">
      <c r="B16" s="264">
        <v>12</v>
      </c>
      <c r="C16" s="73" t="s">
        <v>1</v>
      </c>
      <c r="D16" s="49">
        <v>-5.0884901256843049</v>
      </c>
      <c r="E16" s="49">
        <v>2.4414333239796209</v>
      </c>
      <c r="F16" s="64">
        <f t="shared" si="0"/>
        <v>7.5299234496639258</v>
      </c>
      <c r="G16" s="49">
        <v>3.0965045818482961</v>
      </c>
      <c r="H16" s="28" t="s">
        <v>26</v>
      </c>
      <c r="I16" s="265">
        <v>12</v>
      </c>
    </row>
    <row r="17" spans="2:9" s="5" customFormat="1" ht="28.5" customHeight="1">
      <c r="B17" s="262">
        <v>13</v>
      </c>
      <c r="C17" s="72" t="s">
        <v>47</v>
      </c>
      <c r="D17" s="48">
        <v>-6.1345008025300762</v>
      </c>
      <c r="E17" s="48">
        <v>2.2371833158378855</v>
      </c>
      <c r="F17" s="62">
        <f t="shared" si="0"/>
        <v>8.3716841183679627</v>
      </c>
      <c r="G17" s="48">
        <v>3.0376772299560408</v>
      </c>
      <c r="H17" s="25" t="s">
        <v>33</v>
      </c>
      <c r="I17" s="263">
        <v>13</v>
      </c>
    </row>
    <row r="18" spans="2:9" s="5" customFormat="1" ht="28.5" customHeight="1">
      <c r="B18" s="264">
        <v>14</v>
      </c>
      <c r="C18" s="73" t="s">
        <v>9</v>
      </c>
      <c r="D18" s="49">
        <v>-1.5513352500250712</v>
      </c>
      <c r="E18" s="49">
        <v>2.0386000000000446</v>
      </c>
      <c r="F18" s="64">
        <f t="shared" si="0"/>
        <v>3.5899352500251158</v>
      </c>
      <c r="G18" s="49">
        <v>2.6999999999999713</v>
      </c>
      <c r="H18" s="28" t="s">
        <v>35</v>
      </c>
      <c r="I18" s="265">
        <v>14</v>
      </c>
    </row>
    <row r="19" spans="2:9" s="5" customFormat="1" ht="28.5" customHeight="1">
      <c r="B19" s="262">
        <v>15</v>
      </c>
      <c r="C19" s="72" t="s">
        <v>22</v>
      </c>
      <c r="D19" s="48">
        <v>-3.5875805959633698</v>
      </c>
      <c r="E19" s="48">
        <v>1.947168965723346</v>
      </c>
      <c r="F19" s="62">
        <f t="shared" si="0"/>
        <v>5.5347495616867155</v>
      </c>
      <c r="G19" s="48">
        <v>3.9588856811575881</v>
      </c>
      <c r="H19" s="25" t="s">
        <v>31</v>
      </c>
      <c r="I19" s="263">
        <v>15</v>
      </c>
    </row>
    <row r="20" spans="2:9" s="5" customFormat="1" ht="28.5" customHeight="1">
      <c r="B20" s="264">
        <v>16</v>
      </c>
      <c r="C20" s="73" t="s">
        <v>16</v>
      </c>
      <c r="D20" s="49">
        <v>-0.7000000000000357</v>
      </c>
      <c r="E20" s="49">
        <v>1.6000000000002099</v>
      </c>
      <c r="F20" s="64">
        <f t="shared" si="0"/>
        <v>2.3000000000002458</v>
      </c>
      <c r="G20" s="49">
        <v>3.8614723643492179</v>
      </c>
      <c r="H20" s="28" t="s">
        <v>42</v>
      </c>
      <c r="I20" s="265">
        <v>16</v>
      </c>
    </row>
    <row r="21" spans="2:9" s="5" customFormat="1" ht="28.5" customHeight="1">
      <c r="B21" s="262">
        <v>17</v>
      </c>
      <c r="C21" s="72" t="s">
        <v>3</v>
      </c>
      <c r="D21" s="48">
        <v>-8.8553405682564268</v>
      </c>
      <c r="E21" s="48">
        <v>0.94814898695321292</v>
      </c>
      <c r="F21" s="62">
        <f t="shared" si="0"/>
        <v>9.8034895552096391</v>
      </c>
      <c r="G21" s="48">
        <v>4.3274532123923564</v>
      </c>
      <c r="H21" s="25" t="s">
        <v>28</v>
      </c>
      <c r="I21" s="263">
        <v>17</v>
      </c>
    </row>
    <row r="22" spans="2:9" s="5" customFormat="1" ht="28.5" customHeight="1">
      <c r="B22" s="264">
        <v>18</v>
      </c>
      <c r="C22" s="73" t="s">
        <v>12</v>
      </c>
      <c r="D22" s="49">
        <v>-3.629805255302839</v>
      </c>
      <c r="E22" s="49">
        <v>0.89999999999984848</v>
      </c>
      <c r="F22" s="64">
        <f t="shared" si="0"/>
        <v>4.5298052553026871</v>
      </c>
      <c r="G22" s="49">
        <v>3.4999999999999081</v>
      </c>
      <c r="H22" s="28" t="s">
        <v>43</v>
      </c>
      <c r="I22" s="265">
        <v>18</v>
      </c>
    </row>
    <row r="23" spans="2:9" s="5" customFormat="1" ht="28.5" customHeight="1">
      <c r="B23" s="262">
        <v>19</v>
      </c>
      <c r="C23" s="72" t="s">
        <v>14</v>
      </c>
      <c r="D23" s="48">
        <v>-8.4999999999997282</v>
      </c>
      <c r="E23" s="48">
        <v>-2.0000000000002469</v>
      </c>
      <c r="F23" s="62">
        <f t="shared" si="0"/>
        <v>6.4999999999994813</v>
      </c>
      <c r="G23" s="48">
        <v>1.0000000000001423</v>
      </c>
      <c r="H23" s="25" t="s">
        <v>44</v>
      </c>
      <c r="I23" s="263">
        <v>19</v>
      </c>
    </row>
    <row r="24" spans="2:9" s="5" customFormat="1" ht="28.5" customHeight="1">
      <c r="B24" s="264">
        <v>20</v>
      </c>
      <c r="C24" s="73" t="s">
        <v>15</v>
      </c>
      <c r="D24" s="49">
        <v>-25</v>
      </c>
      <c r="E24" s="49" t="s">
        <v>20</v>
      </c>
      <c r="F24" s="64" t="s">
        <v>20</v>
      </c>
      <c r="G24" s="49" t="s">
        <v>20</v>
      </c>
      <c r="H24" s="28" t="s">
        <v>36</v>
      </c>
      <c r="I24" s="265">
        <v>20</v>
      </c>
    </row>
    <row r="25" spans="2:9" s="5" customFormat="1" ht="28.5" customHeight="1">
      <c r="B25" s="262">
        <v>21</v>
      </c>
      <c r="C25" s="72" t="s">
        <v>18</v>
      </c>
      <c r="D25" s="48" t="s">
        <v>20</v>
      </c>
      <c r="E25" s="48" t="s">
        <v>20</v>
      </c>
      <c r="F25" s="62" t="s">
        <v>20</v>
      </c>
      <c r="G25" s="48" t="s">
        <v>20</v>
      </c>
      <c r="H25" s="25" t="s">
        <v>38</v>
      </c>
      <c r="I25" s="263">
        <v>21</v>
      </c>
    </row>
    <row r="26" spans="2:9" s="5" customFormat="1" ht="28.5" customHeight="1">
      <c r="B26" s="418" t="s">
        <v>21</v>
      </c>
      <c r="C26" s="418"/>
      <c r="D26" s="266">
        <v>-4.4558854573845004</v>
      </c>
      <c r="E26" s="266">
        <v>4.429502499089387</v>
      </c>
      <c r="F26" s="267">
        <f t="shared" ref="F26" si="1">E26-D26</f>
        <v>8.8853879564738882</v>
      </c>
      <c r="G26" s="266">
        <v>4.4741728633837088</v>
      </c>
      <c r="H26" s="418" t="s">
        <v>45</v>
      </c>
      <c r="I26" s="418"/>
    </row>
    <row r="27" spans="2:9" ht="18" customHeight="1">
      <c r="B27" s="350" t="s">
        <v>241</v>
      </c>
      <c r="C27" s="351"/>
      <c r="D27" s="351"/>
      <c r="E27" s="351"/>
      <c r="F27" s="351"/>
      <c r="G27" s="352"/>
      <c r="H27" s="351"/>
      <c r="I27" s="354" t="s">
        <v>240</v>
      </c>
    </row>
    <row r="28" spans="2:9" ht="23.25" customHeight="1">
      <c r="B28" s="3"/>
      <c r="C28" s="2"/>
      <c r="D28" s="2"/>
      <c r="E28" s="2"/>
      <c r="F28" s="2"/>
      <c r="G28" s="2"/>
      <c r="H28" s="2"/>
      <c r="I28" s="1"/>
    </row>
    <row r="34" spans="9:15">
      <c r="K34" s="189"/>
      <c r="L34" s="189"/>
      <c r="M34" s="189"/>
      <c r="N34" s="189"/>
      <c r="O34" s="189"/>
    </row>
    <row r="35" spans="9:15">
      <c r="I35"/>
    </row>
    <row r="36" spans="9:15">
      <c r="I36"/>
    </row>
    <row r="37" spans="9:15">
      <c r="I37"/>
    </row>
    <row r="38" spans="9:15">
      <c r="I38"/>
    </row>
    <row r="39" spans="9:15">
      <c r="I39"/>
    </row>
    <row r="40" spans="9:15">
      <c r="I40"/>
    </row>
  </sheetData>
  <mergeCells count="11">
    <mergeCell ref="M1:M2"/>
    <mergeCell ref="B2:I2"/>
    <mergeCell ref="B1:I1"/>
    <mergeCell ref="B26:C26"/>
    <mergeCell ref="H26:I26"/>
    <mergeCell ref="F3:F4"/>
    <mergeCell ref="D3:E3"/>
    <mergeCell ref="H3:H4"/>
    <mergeCell ref="C3:C4"/>
    <mergeCell ref="I3:I4"/>
    <mergeCell ref="B3:B4"/>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E8F1-A624-4360-A69C-F1DD269F3462}">
  <sheetPr>
    <tabColor rgb="FFFFFF00"/>
  </sheetPr>
  <dimension ref="B1:O28"/>
  <sheetViews>
    <sheetView workbookViewId="0">
      <selection activeCell="R11" sqref="R11"/>
    </sheetView>
  </sheetViews>
  <sheetFormatPr defaultRowHeight="12.75"/>
  <cols>
    <col min="1" max="1" width="2.7109375" customWidth="1"/>
    <col min="2" max="2" width="6" customWidth="1"/>
    <col min="3" max="3" width="12.7109375" style="5" customWidth="1"/>
    <col min="4" max="5" width="11.42578125" customWidth="1"/>
    <col min="6" max="6" width="10" customWidth="1"/>
    <col min="7" max="8" width="13.140625" customWidth="1"/>
    <col min="9" max="9" width="12.7109375" style="5" customWidth="1"/>
    <col min="10" max="10" width="5.5703125" customWidth="1"/>
    <col min="15" max="15" width="18.140625" bestFit="1" customWidth="1"/>
  </cols>
  <sheetData>
    <row r="1" spans="2:15" ht="28.5" customHeight="1">
      <c r="B1" s="417" t="s">
        <v>165</v>
      </c>
      <c r="C1" s="417"/>
      <c r="D1" s="417"/>
      <c r="E1" s="417"/>
      <c r="F1" s="417"/>
      <c r="G1" s="417"/>
      <c r="H1" s="417"/>
      <c r="I1" s="417"/>
      <c r="J1" s="417"/>
      <c r="N1" s="403"/>
      <c r="O1" s="383" t="s">
        <v>318</v>
      </c>
    </row>
    <row r="2" spans="2:15" ht="28.5" customHeight="1">
      <c r="B2" s="421" t="s">
        <v>166</v>
      </c>
      <c r="C2" s="421"/>
      <c r="D2" s="421"/>
      <c r="E2" s="421"/>
      <c r="F2" s="421"/>
      <c r="G2" s="421"/>
      <c r="H2" s="421"/>
      <c r="I2" s="421"/>
      <c r="J2" s="421"/>
      <c r="N2" s="403"/>
      <c r="O2" s="383" t="s">
        <v>319</v>
      </c>
    </row>
    <row r="3" spans="2:15" ht="27.95" customHeight="1">
      <c r="B3" s="419" t="s">
        <v>53</v>
      </c>
      <c r="C3" s="251" t="s">
        <v>24</v>
      </c>
      <c r="D3" s="251">
        <v>2020</v>
      </c>
      <c r="E3" s="170">
        <v>2021</v>
      </c>
      <c r="F3" s="170"/>
      <c r="G3" s="252" t="s">
        <v>67</v>
      </c>
      <c r="H3" s="251">
        <v>2022</v>
      </c>
      <c r="I3" s="251" t="s">
        <v>23</v>
      </c>
      <c r="J3" s="419" t="s">
        <v>52</v>
      </c>
    </row>
    <row r="4" spans="2:15" ht="27.95" customHeight="1">
      <c r="B4" s="419"/>
      <c r="C4" s="251"/>
      <c r="D4" s="252" t="s">
        <v>56</v>
      </c>
      <c r="E4" s="252" t="s">
        <v>56</v>
      </c>
      <c r="F4" s="252" t="s">
        <v>134</v>
      </c>
      <c r="G4" s="252" t="s">
        <v>57</v>
      </c>
      <c r="H4" s="71" t="s">
        <v>51</v>
      </c>
      <c r="I4" s="251"/>
      <c r="J4" s="419"/>
    </row>
    <row r="5" spans="2:15" s="5" customFormat="1" ht="27.95" customHeight="1">
      <c r="B5" s="337">
        <v>1</v>
      </c>
      <c r="C5" s="74" t="s">
        <v>6</v>
      </c>
      <c r="D5" s="75">
        <v>700.1178666666666</v>
      </c>
      <c r="E5" s="76">
        <v>842.58793453715464</v>
      </c>
      <c r="F5" s="75">
        <f t="shared" ref="F5:F25" si="0">E5/$E$26*100</f>
        <v>29.853377506280264</v>
      </c>
      <c r="G5" s="75">
        <f t="shared" ref="G5" si="1">E5-D5</f>
        <v>142.47006787048804</v>
      </c>
      <c r="H5" s="75">
        <v>876.14775830647466</v>
      </c>
      <c r="I5" s="32" t="s">
        <v>32</v>
      </c>
      <c r="J5" s="337">
        <v>1</v>
      </c>
    </row>
    <row r="6" spans="2:15" s="5" customFormat="1" ht="27.95" customHeight="1">
      <c r="B6" s="338">
        <v>2</v>
      </c>
      <c r="C6" s="77" t="s">
        <v>58</v>
      </c>
      <c r="D6" s="78">
        <v>358.86889040163379</v>
      </c>
      <c r="E6" s="79">
        <v>410.15781185017835</v>
      </c>
      <c r="F6" s="78">
        <f t="shared" si="0"/>
        <v>14.532128330367531</v>
      </c>
      <c r="G6" s="78">
        <f t="shared" ref="G6:G26" si="2">E6-D6</f>
        <v>51.288921448544556</v>
      </c>
      <c r="H6" s="78">
        <v>427.92973722030774</v>
      </c>
      <c r="I6" s="33" t="s">
        <v>33</v>
      </c>
      <c r="J6" s="338">
        <v>2</v>
      </c>
    </row>
    <row r="7" spans="2:15" s="5" customFormat="1" ht="27.95" customHeight="1">
      <c r="B7" s="337">
        <v>3</v>
      </c>
      <c r="C7" s="74" t="s">
        <v>8</v>
      </c>
      <c r="D7" s="75">
        <v>363.24542769804594</v>
      </c>
      <c r="E7" s="76">
        <v>396.32755903690185</v>
      </c>
      <c r="F7" s="75">
        <f t="shared" si="0"/>
        <v>14.042114479802677</v>
      </c>
      <c r="G7" s="75">
        <f t="shared" si="2"/>
        <v>33.082131338855902</v>
      </c>
      <c r="H7" s="75">
        <v>438.34847677681887</v>
      </c>
      <c r="I7" s="32" t="s">
        <v>34</v>
      </c>
      <c r="J7" s="337">
        <v>3</v>
      </c>
    </row>
    <row r="8" spans="2:15" s="5" customFormat="1" ht="27.95" customHeight="1">
      <c r="B8" s="338">
        <v>4</v>
      </c>
      <c r="C8" s="77" t="s">
        <v>2</v>
      </c>
      <c r="D8" s="78">
        <v>169.48790977393179</v>
      </c>
      <c r="E8" s="79">
        <v>201.47195762108413</v>
      </c>
      <c r="F8" s="78">
        <f t="shared" si="0"/>
        <v>7.1382679020860156</v>
      </c>
      <c r="G8" s="78">
        <f t="shared" si="2"/>
        <v>31.98404784715234</v>
      </c>
      <c r="H8" s="78">
        <v>226.62031159755446</v>
      </c>
      <c r="I8" s="33" t="s">
        <v>27</v>
      </c>
      <c r="J8" s="338">
        <v>4</v>
      </c>
    </row>
    <row r="9" spans="2:15" s="5" customFormat="1" ht="27.95" customHeight="1">
      <c r="B9" s="337">
        <v>5</v>
      </c>
      <c r="C9" s="74" t="s">
        <v>5</v>
      </c>
      <c r="D9" s="75">
        <v>145.45027472527471</v>
      </c>
      <c r="E9" s="76">
        <v>169.1835478874967</v>
      </c>
      <c r="F9" s="75">
        <f t="shared" si="0"/>
        <v>5.994270883681363</v>
      </c>
      <c r="G9" s="75">
        <f t="shared" si="2"/>
        <v>23.733273162221991</v>
      </c>
      <c r="H9" s="75">
        <v>180.88252304425711</v>
      </c>
      <c r="I9" s="32" t="s">
        <v>31</v>
      </c>
      <c r="J9" s="337">
        <v>5</v>
      </c>
    </row>
    <row r="10" spans="2:15" s="5" customFormat="1" ht="27.95" customHeight="1">
      <c r="B10" s="338">
        <v>6</v>
      </c>
      <c r="C10" s="77" t="s">
        <v>0</v>
      </c>
      <c r="D10" s="78">
        <v>147.59950931047845</v>
      </c>
      <c r="E10" s="79">
        <v>163.81206510892605</v>
      </c>
      <c r="F10" s="78">
        <f t="shared" si="0"/>
        <v>5.8039561443120657</v>
      </c>
      <c r="G10" s="78">
        <f t="shared" si="2"/>
        <v>16.212555798447596</v>
      </c>
      <c r="H10" s="78">
        <v>168.19513661353741</v>
      </c>
      <c r="I10" s="33" t="s">
        <v>25</v>
      </c>
      <c r="J10" s="338">
        <v>6</v>
      </c>
      <c r="K10" s="69"/>
      <c r="L10" s="160"/>
    </row>
    <row r="11" spans="2:15" s="5" customFormat="1" ht="27.95" customHeight="1">
      <c r="B11" s="337">
        <v>7</v>
      </c>
      <c r="C11" s="74" t="s">
        <v>3</v>
      </c>
      <c r="D11" s="75">
        <v>105.94876517467578</v>
      </c>
      <c r="E11" s="76">
        <v>132.26592098065842</v>
      </c>
      <c r="F11" s="75">
        <f t="shared" si="0"/>
        <v>4.6862580253068113</v>
      </c>
      <c r="G11" s="75">
        <f t="shared" si="2"/>
        <v>26.317155805982637</v>
      </c>
      <c r="H11" s="75">
        <v>138.77959022673815</v>
      </c>
      <c r="I11" s="32" t="s">
        <v>28</v>
      </c>
      <c r="J11" s="337">
        <v>7</v>
      </c>
    </row>
    <row r="12" spans="2:15" s="5" customFormat="1" ht="27.95" customHeight="1">
      <c r="B12" s="338">
        <v>8</v>
      </c>
      <c r="C12" s="77" t="s">
        <v>11</v>
      </c>
      <c r="D12" s="78">
        <v>114.60168923011527</v>
      </c>
      <c r="E12" s="79">
        <v>126.03498873672901</v>
      </c>
      <c r="F12" s="78">
        <f t="shared" si="0"/>
        <v>4.4654924946488634</v>
      </c>
      <c r="G12" s="78">
        <f t="shared" si="2"/>
        <v>11.433299506613736</v>
      </c>
      <c r="H12" s="78">
        <v>132.64469447103068</v>
      </c>
      <c r="I12" s="33" t="s">
        <v>37</v>
      </c>
      <c r="J12" s="338">
        <v>8</v>
      </c>
    </row>
    <row r="13" spans="2:15" s="5" customFormat="1" ht="27.95" customHeight="1">
      <c r="B13" s="337">
        <v>9</v>
      </c>
      <c r="C13" s="74" t="s">
        <v>4</v>
      </c>
      <c r="D13" s="75">
        <v>63.367604186105069</v>
      </c>
      <c r="E13" s="76">
        <v>80.610715586565419</v>
      </c>
      <c r="F13" s="75">
        <f t="shared" si="0"/>
        <v>2.8560842433366358</v>
      </c>
      <c r="G13" s="75">
        <f t="shared" si="2"/>
        <v>17.24311140046035</v>
      </c>
      <c r="H13" s="75">
        <v>85.718859394669195</v>
      </c>
      <c r="I13" s="32" t="s">
        <v>29</v>
      </c>
      <c r="J13" s="337">
        <v>9</v>
      </c>
    </row>
    <row r="14" spans="2:15" s="5" customFormat="1" ht="27.95" customHeight="1">
      <c r="B14" s="338">
        <v>10</v>
      </c>
      <c r="C14" s="77" t="s">
        <v>9</v>
      </c>
      <c r="D14" s="78">
        <v>43.759278564342118</v>
      </c>
      <c r="E14" s="79">
        <v>45.343942387928188</v>
      </c>
      <c r="F14" s="78">
        <f t="shared" si="0"/>
        <v>1.6065620859779264</v>
      </c>
      <c r="G14" s="78">
        <f t="shared" si="2"/>
        <v>1.5846638235860695</v>
      </c>
      <c r="H14" s="78">
        <v>47.499593409050199</v>
      </c>
      <c r="I14" s="33" t="s">
        <v>35</v>
      </c>
      <c r="J14" s="338">
        <v>10</v>
      </c>
    </row>
    <row r="15" spans="2:15" s="5" customFormat="1" ht="27.95" customHeight="1">
      <c r="B15" s="337">
        <v>11</v>
      </c>
      <c r="C15" s="74" t="s">
        <v>13</v>
      </c>
      <c r="D15" s="75">
        <v>39.219409747732861</v>
      </c>
      <c r="E15" s="76">
        <v>42.732866184681697</v>
      </c>
      <c r="F15" s="75">
        <f t="shared" si="0"/>
        <v>1.5140501469884353</v>
      </c>
      <c r="G15" s="75">
        <f t="shared" si="2"/>
        <v>3.5134564369488359</v>
      </c>
      <c r="H15" s="75">
        <v>45.45422286161071</v>
      </c>
      <c r="I15" s="32" t="s">
        <v>39</v>
      </c>
      <c r="J15" s="337">
        <v>11</v>
      </c>
    </row>
    <row r="16" spans="2:15" s="5" customFormat="1" ht="27.95" customHeight="1">
      <c r="B16" s="338">
        <v>12</v>
      </c>
      <c r="C16" s="77" t="s">
        <v>1</v>
      </c>
      <c r="D16" s="78">
        <v>34.729228723404262</v>
      </c>
      <c r="E16" s="79">
        <v>39.103897821746543</v>
      </c>
      <c r="F16" s="78">
        <f t="shared" si="0"/>
        <v>1.3854737004759867</v>
      </c>
      <c r="G16" s="78">
        <f t="shared" si="2"/>
        <v>4.3746690983422809</v>
      </c>
      <c r="H16" s="78">
        <v>41.057065323631122</v>
      </c>
      <c r="I16" s="33" t="s">
        <v>26</v>
      </c>
      <c r="J16" s="338">
        <v>12</v>
      </c>
    </row>
    <row r="17" spans="2:10" s="5" customFormat="1" ht="27.95" customHeight="1">
      <c r="B17" s="337">
        <v>13</v>
      </c>
      <c r="C17" s="74" t="s">
        <v>12</v>
      </c>
      <c r="D17" s="75">
        <v>34.395882114865081</v>
      </c>
      <c r="E17" s="76">
        <v>35.918647608563496</v>
      </c>
      <c r="F17" s="75">
        <f t="shared" si="0"/>
        <v>1.2726184444624435</v>
      </c>
      <c r="G17" s="75">
        <f t="shared" si="2"/>
        <v>1.5227654936984152</v>
      </c>
      <c r="H17" s="75">
        <v>37.769380865390033</v>
      </c>
      <c r="I17" s="32" t="s">
        <v>43</v>
      </c>
      <c r="J17" s="337">
        <v>13</v>
      </c>
    </row>
    <row r="18" spans="2:10" s="5" customFormat="1" ht="27.95" customHeight="1">
      <c r="B18" s="338">
        <v>14</v>
      </c>
      <c r="C18" s="77" t="s">
        <v>15</v>
      </c>
      <c r="D18" s="78">
        <v>31.735217784544467</v>
      </c>
      <c r="E18" s="79">
        <v>31.735217784544467</v>
      </c>
      <c r="F18" s="78">
        <f t="shared" si="0"/>
        <v>1.12439710792494</v>
      </c>
      <c r="G18" s="78">
        <f t="shared" si="2"/>
        <v>0</v>
      </c>
      <c r="H18" s="78">
        <v>31.735217784544467</v>
      </c>
      <c r="I18" s="33" t="s">
        <v>30</v>
      </c>
      <c r="J18" s="338">
        <v>14</v>
      </c>
    </row>
    <row r="19" spans="2:10" s="5" customFormat="1" ht="27.95" customHeight="1">
      <c r="B19" s="337">
        <v>15</v>
      </c>
      <c r="C19" s="74" t="s">
        <v>17</v>
      </c>
      <c r="D19" s="75">
        <v>19.209838186050504</v>
      </c>
      <c r="E19" s="76">
        <v>27.300431950675232</v>
      </c>
      <c r="F19" s="75">
        <f t="shared" si="0"/>
        <v>0.96727008268367809</v>
      </c>
      <c r="G19" s="75">
        <f t="shared" si="2"/>
        <v>8.0905937646247281</v>
      </c>
      <c r="H19" s="75">
        <v>29.201681626545515</v>
      </c>
      <c r="I19" s="32" t="s">
        <v>44</v>
      </c>
      <c r="J19" s="337">
        <v>15</v>
      </c>
    </row>
    <row r="20" spans="2:10" s="5" customFormat="1" ht="27.95" customHeight="1">
      <c r="B20" s="338">
        <v>16</v>
      </c>
      <c r="C20" s="77" t="s">
        <v>18</v>
      </c>
      <c r="D20" s="78">
        <v>22.777882165111507</v>
      </c>
      <c r="E20" s="79">
        <v>22.777882165111507</v>
      </c>
      <c r="F20" s="78">
        <f t="shared" si="0"/>
        <v>0.80703352990946164</v>
      </c>
      <c r="G20" s="78">
        <f t="shared" si="2"/>
        <v>0</v>
      </c>
      <c r="H20" s="78">
        <v>22.777882165111507</v>
      </c>
      <c r="I20" s="33" t="s">
        <v>49</v>
      </c>
      <c r="J20" s="338">
        <v>16</v>
      </c>
    </row>
    <row r="21" spans="2:10" s="5" customFormat="1" ht="27.95" customHeight="1">
      <c r="B21" s="337">
        <v>17</v>
      </c>
      <c r="C21" s="74" t="s">
        <v>14</v>
      </c>
      <c r="D21" s="75">
        <v>18.840512812065764</v>
      </c>
      <c r="E21" s="76">
        <v>19.470676958543237</v>
      </c>
      <c r="F21" s="75">
        <f t="shared" si="0"/>
        <v>0.68985733799466453</v>
      </c>
      <c r="G21" s="75">
        <f t="shared" si="2"/>
        <v>0.63016414647747254</v>
      </c>
      <c r="H21" s="75">
        <v>20.019949017177659</v>
      </c>
      <c r="I21" s="32" t="s">
        <v>41</v>
      </c>
      <c r="J21" s="337">
        <v>17</v>
      </c>
    </row>
    <row r="22" spans="2:10" s="5" customFormat="1" ht="27.95" customHeight="1">
      <c r="B22" s="338">
        <v>18</v>
      </c>
      <c r="C22" s="77" t="s">
        <v>50</v>
      </c>
      <c r="D22" s="78">
        <v>15.561299999999992</v>
      </c>
      <c r="E22" s="79">
        <v>17.343086803470044</v>
      </c>
      <c r="F22" s="78">
        <f t="shared" si="0"/>
        <v>0.61447558912956179</v>
      </c>
      <c r="G22" s="78">
        <f t="shared" si="2"/>
        <v>1.7817868034700517</v>
      </c>
      <c r="H22" s="78">
        <v>18.78445077358192</v>
      </c>
      <c r="I22" s="33" t="s">
        <v>42</v>
      </c>
      <c r="J22" s="338">
        <v>18</v>
      </c>
    </row>
    <row r="23" spans="2:10" s="5" customFormat="1" ht="27.95" customHeight="1">
      <c r="B23" s="337">
        <v>19</v>
      </c>
      <c r="C23" s="74" t="s">
        <v>10</v>
      </c>
      <c r="D23" s="75">
        <v>8.1102501666296369</v>
      </c>
      <c r="E23" s="76">
        <v>9.1638835563228529</v>
      </c>
      <c r="F23" s="75">
        <f t="shared" si="0"/>
        <v>0.32468169079679221</v>
      </c>
      <c r="G23" s="75">
        <f t="shared" si="2"/>
        <v>1.053633389693216</v>
      </c>
      <c r="H23" s="75">
        <v>9.3363482561471383</v>
      </c>
      <c r="I23" s="32" t="s">
        <v>40</v>
      </c>
      <c r="J23" s="337">
        <v>19</v>
      </c>
    </row>
    <row r="24" spans="2:10" s="5" customFormat="1" ht="27.95" customHeight="1">
      <c r="B24" s="338">
        <v>20</v>
      </c>
      <c r="C24" s="77" t="s">
        <v>16</v>
      </c>
      <c r="D24" s="78">
        <v>4.9896745291718201</v>
      </c>
      <c r="E24" s="79">
        <v>5.4242508785099499</v>
      </c>
      <c r="F24" s="78">
        <f t="shared" si="0"/>
        <v>0.19218434364821702</v>
      </c>
      <c r="G24" s="78">
        <f t="shared" si="2"/>
        <v>0.43457634933812983</v>
      </c>
      <c r="H24" s="78">
        <v>5.8883638292999896</v>
      </c>
      <c r="I24" s="33" t="s">
        <v>36</v>
      </c>
      <c r="J24" s="338">
        <v>20</v>
      </c>
    </row>
    <row r="25" spans="2:10" s="5" customFormat="1" ht="27.95" customHeight="1">
      <c r="B25" s="337">
        <v>21</v>
      </c>
      <c r="C25" s="74" t="s">
        <v>7</v>
      </c>
      <c r="D25" s="75">
        <v>3.4398007380941253</v>
      </c>
      <c r="E25" s="76">
        <v>3.6535088509310603</v>
      </c>
      <c r="F25" s="75">
        <f t="shared" si="0"/>
        <v>0.12944593018566616</v>
      </c>
      <c r="G25" s="75">
        <f t="shared" si="2"/>
        <v>0.21370811283693492</v>
      </c>
      <c r="H25" s="75">
        <v>3.9315408744869198</v>
      </c>
      <c r="I25" s="32" t="s">
        <v>38</v>
      </c>
      <c r="J25" s="337">
        <v>21</v>
      </c>
    </row>
    <row r="26" spans="2:10" s="5" customFormat="1" ht="27.95" customHeight="1">
      <c r="B26" s="422" t="s">
        <v>191</v>
      </c>
      <c r="C26" s="422"/>
      <c r="D26" s="307">
        <f>SUM(D5:D25)</f>
        <v>2445.4562126989385</v>
      </c>
      <c r="E26" s="307">
        <f>SUM(E5:E25)</f>
        <v>2822.4207942967228</v>
      </c>
      <c r="F26" s="307">
        <f t="shared" ref="F26" si="3">E26/$E$26*100</f>
        <v>100</v>
      </c>
      <c r="G26" s="307">
        <f t="shared" si="2"/>
        <v>376.96458159778422</v>
      </c>
      <c r="H26" s="307">
        <f>SUM(H5:H25)</f>
        <v>2988.7227844379645</v>
      </c>
      <c r="I26" s="339" t="s">
        <v>45</v>
      </c>
      <c r="J26" s="339"/>
    </row>
    <row r="27" spans="2:10">
      <c r="B27" s="350" t="s">
        <v>241</v>
      </c>
      <c r="C27" s="351"/>
      <c r="D27" s="351"/>
      <c r="E27" s="351"/>
      <c r="F27" s="351"/>
      <c r="G27" s="352"/>
      <c r="H27" s="351"/>
      <c r="I27" s="354"/>
      <c r="J27" s="354" t="s">
        <v>240</v>
      </c>
    </row>
    <row r="28" spans="2:10" ht="15">
      <c r="B28" s="363" t="s">
        <v>285</v>
      </c>
      <c r="C28" s="363"/>
      <c r="D28" s="363"/>
      <c r="E28" s="363"/>
      <c r="F28" s="362"/>
      <c r="G28" s="420" t="s">
        <v>286</v>
      </c>
      <c r="H28" s="420"/>
      <c r="I28" s="420"/>
      <c r="J28" s="420"/>
    </row>
  </sheetData>
  <sortState xmlns:xlrd2="http://schemas.microsoft.com/office/spreadsheetml/2017/richdata2" ref="C6:H25">
    <sortCondition descending="1" ref="E6:E25"/>
  </sortState>
  <mergeCells count="7">
    <mergeCell ref="N1:N2"/>
    <mergeCell ref="G28:J28"/>
    <mergeCell ref="B1:J1"/>
    <mergeCell ref="B2:J2"/>
    <mergeCell ref="B26:C26"/>
    <mergeCell ref="J3:J4"/>
    <mergeCell ref="B3:B4"/>
  </mergeCell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84992-39CD-41D6-97DD-AE15D3CC5FA9}">
  <sheetPr>
    <tabColor rgb="FFFFFF00"/>
  </sheetPr>
  <dimension ref="B1:O27"/>
  <sheetViews>
    <sheetView workbookViewId="0"/>
  </sheetViews>
  <sheetFormatPr defaultRowHeight="15"/>
  <cols>
    <col min="1" max="1" width="2.7109375" style="171" customWidth="1"/>
    <col min="2" max="2" width="6.42578125" style="171" customWidth="1"/>
    <col min="3" max="3" width="13.5703125" style="171" customWidth="1"/>
    <col min="4" max="8" width="11.28515625" style="171" customWidth="1"/>
    <col min="9" max="9" width="13.5703125" style="171" customWidth="1"/>
    <col min="10" max="10" width="6.42578125" style="171" customWidth="1"/>
    <col min="11" max="11" width="9.5703125" style="171" bestFit="1" customWidth="1"/>
    <col min="12" max="14" width="9.140625" style="171"/>
    <col min="15" max="15" width="18.140625" style="171" bestFit="1" customWidth="1"/>
    <col min="16" max="16384" width="9.140625" style="171"/>
  </cols>
  <sheetData>
    <row r="1" spans="2:15" ht="28.5" customHeight="1">
      <c r="B1" s="426" t="s">
        <v>167</v>
      </c>
      <c r="C1" s="427"/>
      <c r="D1" s="427"/>
      <c r="E1" s="427"/>
      <c r="F1" s="427"/>
      <c r="G1" s="427"/>
      <c r="H1" s="427"/>
      <c r="I1" s="427"/>
      <c r="J1" s="427"/>
      <c r="N1" s="403"/>
      <c r="O1" s="383" t="s">
        <v>318</v>
      </c>
    </row>
    <row r="2" spans="2:15" ht="28.5" customHeight="1">
      <c r="B2" s="428" t="s">
        <v>260</v>
      </c>
      <c r="C2" s="429"/>
      <c r="D2" s="429"/>
      <c r="E2" s="429"/>
      <c r="F2" s="429"/>
      <c r="G2" s="429"/>
      <c r="H2" s="429"/>
      <c r="I2" s="429"/>
      <c r="J2" s="429"/>
      <c r="N2" s="403"/>
      <c r="O2" s="383" t="s">
        <v>319</v>
      </c>
    </row>
    <row r="3" spans="2:15" ht="29.45" customHeight="1">
      <c r="B3" s="425" t="s">
        <v>53</v>
      </c>
      <c r="C3" s="424" t="s">
        <v>24</v>
      </c>
      <c r="D3" s="268">
        <v>2020</v>
      </c>
      <c r="E3" s="424">
        <v>2021</v>
      </c>
      <c r="F3" s="424"/>
      <c r="G3" s="269" t="s">
        <v>66</v>
      </c>
      <c r="H3" s="270" t="s">
        <v>51</v>
      </c>
      <c r="I3" s="424" t="s">
        <v>23</v>
      </c>
      <c r="J3" s="425" t="s">
        <v>52</v>
      </c>
    </row>
    <row r="4" spans="2:15" ht="29.45" customHeight="1">
      <c r="B4" s="425"/>
      <c r="C4" s="424"/>
      <c r="D4" s="270" t="s">
        <v>174</v>
      </c>
      <c r="E4" s="270" t="s">
        <v>174</v>
      </c>
      <c r="F4" s="268" t="s">
        <v>55</v>
      </c>
      <c r="G4" s="269" t="s">
        <v>57</v>
      </c>
      <c r="H4" s="268">
        <v>2022</v>
      </c>
      <c r="I4" s="424"/>
      <c r="J4" s="425"/>
    </row>
    <row r="5" spans="2:15" ht="27.95" customHeight="1">
      <c r="B5" s="271">
        <v>1</v>
      </c>
      <c r="C5" s="272" t="s">
        <v>6</v>
      </c>
      <c r="D5" s="273">
        <v>1627.75</v>
      </c>
      <c r="E5" s="274">
        <v>1734.2339999999999</v>
      </c>
      <c r="F5" s="274">
        <f t="shared" ref="F5:F23" si="0">E5/$E$26*100</f>
        <v>26.887865751217543</v>
      </c>
      <c r="G5" s="273">
        <f t="shared" ref="G5:G23" si="1">E5-D5</f>
        <v>106.48399999999992</v>
      </c>
      <c r="H5" s="273">
        <v>1868.018</v>
      </c>
      <c r="I5" s="275" t="s">
        <v>32</v>
      </c>
      <c r="J5" s="271">
        <v>1</v>
      </c>
      <c r="K5" s="180"/>
      <c r="L5" s="177"/>
    </row>
    <row r="6" spans="2:15" s="172" customFormat="1" ht="27.95" customHeight="1">
      <c r="B6" s="276">
        <v>2</v>
      </c>
      <c r="C6" s="277" t="s">
        <v>8</v>
      </c>
      <c r="D6" s="278">
        <v>1290.0239999999999</v>
      </c>
      <c r="E6" s="279">
        <v>1381.057</v>
      </c>
      <c r="F6" s="279">
        <f t="shared" si="0"/>
        <v>21.412148078505695</v>
      </c>
      <c r="G6" s="278">
        <f t="shared" si="1"/>
        <v>91.033000000000129</v>
      </c>
      <c r="H6" s="278">
        <v>1493.12</v>
      </c>
      <c r="I6" s="250" t="s">
        <v>34</v>
      </c>
      <c r="J6" s="276">
        <v>2</v>
      </c>
      <c r="K6" s="180"/>
      <c r="L6" s="177"/>
    </row>
    <row r="7" spans="2:15" s="172" customFormat="1" ht="27.95" customHeight="1">
      <c r="B7" s="280">
        <v>3</v>
      </c>
      <c r="C7" s="281" t="s">
        <v>47</v>
      </c>
      <c r="D7" s="273">
        <v>660.34199999999998</v>
      </c>
      <c r="E7" s="274">
        <v>699.44399999999996</v>
      </c>
      <c r="F7" s="274">
        <f t="shared" si="0"/>
        <v>10.844301502850596</v>
      </c>
      <c r="G7" s="273">
        <f t="shared" si="1"/>
        <v>39.101999999999975</v>
      </c>
      <c r="H7" s="273">
        <v>740.52700000000004</v>
      </c>
      <c r="I7" s="275" t="s">
        <v>33</v>
      </c>
      <c r="J7" s="280">
        <v>3</v>
      </c>
      <c r="K7" s="180"/>
      <c r="L7" s="177"/>
    </row>
    <row r="8" spans="2:15" s="172" customFormat="1" ht="27.95" customHeight="1">
      <c r="B8" s="276">
        <v>4</v>
      </c>
      <c r="C8" s="277" t="s">
        <v>0</v>
      </c>
      <c r="D8" s="278">
        <v>497.09100000000001</v>
      </c>
      <c r="E8" s="279">
        <v>532.56700000000001</v>
      </c>
      <c r="F8" s="279">
        <f t="shared" si="0"/>
        <v>8.2570114526232743</v>
      </c>
      <c r="G8" s="278">
        <f t="shared" si="1"/>
        <v>35.475999999999999</v>
      </c>
      <c r="H8" s="278">
        <v>557.88199999999995</v>
      </c>
      <c r="I8" s="250" t="s">
        <v>25</v>
      </c>
      <c r="J8" s="276">
        <v>4</v>
      </c>
      <c r="K8" s="180"/>
      <c r="L8" s="177"/>
    </row>
    <row r="9" spans="2:15" s="172" customFormat="1" ht="27.95" customHeight="1">
      <c r="B9" s="280">
        <v>5</v>
      </c>
      <c r="C9" s="281" t="s">
        <v>2</v>
      </c>
      <c r="D9" s="273">
        <v>399.37599999999998</v>
      </c>
      <c r="E9" s="274">
        <v>428.85899999999998</v>
      </c>
      <c r="F9" s="274">
        <f t="shared" si="0"/>
        <v>6.6491045719328552</v>
      </c>
      <c r="G9" s="273">
        <f t="shared" si="1"/>
        <v>29.483000000000004</v>
      </c>
      <c r="H9" s="273">
        <v>486.95100000000002</v>
      </c>
      <c r="I9" s="275" t="s">
        <v>27</v>
      </c>
      <c r="J9" s="280">
        <v>5</v>
      </c>
      <c r="K9" s="180"/>
      <c r="L9" s="177"/>
    </row>
    <row r="10" spans="2:15" s="172" customFormat="1" ht="27.95" customHeight="1">
      <c r="B10" s="276">
        <v>6</v>
      </c>
      <c r="C10" s="277" t="s">
        <v>11</v>
      </c>
      <c r="D10" s="278">
        <v>276.39100000000002</v>
      </c>
      <c r="E10" s="279">
        <v>302.76499999999999</v>
      </c>
      <c r="F10" s="279">
        <f t="shared" si="0"/>
        <v>4.6941212513232804</v>
      </c>
      <c r="G10" s="278">
        <f t="shared" si="1"/>
        <v>26.373999999999967</v>
      </c>
      <c r="H10" s="278">
        <v>320.834</v>
      </c>
      <c r="I10" s="250" t="s">
        <v>37</v>
      </c>
      <c r="J10" s="276">
        <v>6</v>
      </c>
      <c r="K10" s="180"/>
      <c r="L10" s="177"/>
    </row>
    <row r="11" spans="2:15" s="172" customFormat="1" ht="27.95" customHeight="1">
      <c r="B11" s="280">
        <v>7</v>
      </c>
      <c r="C11" s="281" t="s">
        <v>5</v>
      </c>
      <c r="D11" s="273">
        <v>259.32600000000002</v>
      </c>
      <c r="E11" s="274">
        <v>273.90300000000002</v>
      </c>
      <c r="F11" s="274">
        <f t="shared" si="0"/>
        <v>4.2466397803616687</v>
      </c>
      <c r="G11" s="273">
        <f t="shared" si="1"/>
        <v>14.576999999999998</v>
      </c>
      <c r="H11" s="273">
        <v>292.584</v>
      </c>
      <c r="I11" s="275" t="s">
        <v>31</v>
      </c>
      <c r="J11" s="280">
        <v>7</v>
      </c>
      <c r="K11" s="180"/>
      <c r="L11" s="177"/>
    </row>
    <row r="12" spans="2:15" s="172" customFormat="1" ht="27.95" customHeight="1">
      <c r="B12" s="276">
        <v>8</v>
      </c>
      <c r="C12" s="277" t="s">
        <v>3</v>
      </c>
      <c r="D12" s="278">
        <v>202.011</v>
      </c>
      <c r="E12" s="279">
        <v>211.27500000000001</v>
      </c>
      <c r="F12" s="279">
        <f t="shared" si="0"/>
        <v>3.2756443689770163</v>
      </c>
      <c r="G12" s="278">
        <f t="shared" si="1"/>
        <v>9.26400000000001</v>
      </c>
      <c r="H12" s="278">
        <v>226.48400000000001</v>
      </c>
      <c r="I12" s="250" t="s">
        <v>28</v>
      </c>
      <c r="J12" s="276">
        <v>8</v>
      </c>
      <c r="K12" s="180"/>
      <c r="L12" s="177"/>
    </row>
    <row r="13" spans="2:15" s="172" customFormat="1" ht="27.95" customHeight="1">
      <c r="B13" s="280">
        <v>9</v>
      </c>
      <c r="C13" s="281" t="s">
        <v>12</v>
      </c>
      <c r="D13" s="273">
        <v>181.62899999999999</v>
      </c>
      <c r="E13" s="274">
        <v>189.86699999999999</v>
      </c>
      <c r="F13" s="274">
        <f t="shared" si="0"/>
        <v>2.9437310112628521</v>
      </c>
      <c r="G13" s="273">
        <f t="shared" si="1"/>
        <v>8.2379999999999995</v>
      </c>
      <c r="H13" s="273">
        <v>201.922</v>
      </c>
      <c r="I13" s="275" t="s">
        <v>43</v>
      </c>
      <c r="J13" s="280">
        <v>9</v>
      </c>
      <c r="K13" s="180"/>
      <c r="L13" s="177"/>
    </row>
    <row r="14" spans="2:15" s="172" customFormat="1" ht="27.95" customHeight="1">
      <c r="B14" s="276">
        <v>10</v>
      </c>
      <c r="C14" s="277" t="s">
        <v>4</v>
      </c>
      <c r="D14" s="278">
        <v>139.19</v>
      </c>
      <c r="E14" s="279">
        <v>147.78700000000001</v>
      </c>
      <c r="F14" s="279">
        <f t="shared" si="0"/>
        <v>2.2913153679233522</v>
      </c>
      <c r="G14" s="278">
        <f t="shared" si="1"/>
        <v>8.5970000000000084</v>
      </c>
      <c r="H14" s="278">
        <v>156.30099999999999</v>
      </c>
      <c r="I14" s="250" t="s">
        <v>29</v>
      </c>
      <c r="J14" s="276">
        <v>10</v>
      </c>
      <c r="K14" s="180"/>
      <c r="L14" s="177"/>
    </row>
    <row r="15" spans="2:15" s="172" customFormat="1" ht="27.95" customHeight="1">
      <c r="B15" s="280">
        <v>11</v>
      </c>
      <c r="C15" s="281" t="s">
        <v>13</v>
      </c>
      <c r="D15" s="273">
        <v>120.718</v>
      </c>
      <c r="E15" s="274">
        <v>128.84100000000001</v>
      </c>
      <c r="F15" s="274">
        <f t="shared" si="0"/>
        <v>1.99757328668024</v>
      </c>
      <c r="G15" s="273">
        <f t="shared" si="1"/>
        <v>8.1230000000000047</v>
      </c>
      <c r="H15" s="273">
        <v>136.81399999999999</v>
      </c>
      <c r="I15" s="275" t="s">
        <v>39</v>
      </c>
      <c r="J15" s="280">
        <v>11</v>
      </c>
      <c r="K15" s="180"/>
      <c r="L15" s="177"/>
    </row>
    <row r="16" spans="2:15" s="172" customFormat="1" ht="27.95" customHeight="1">
      <c r="B16" s="276">
        <v>12</v>
      </c>
      <c r="C16" s="277" t="s">
        <v>9</v>
      </c>
      <c r="D16" s="278">
        <v>105.643</v>
      </c>
      <c r="E16" s="279">
        <v>111.681</v>
      </c>
      <c r="F16" s="279">
        <f t="shared" si="0"/>
        <v>1.7315216602613754</v>
      </c>
      <c r="G16" s="278">
        <f t="shared" si="1"/>
        <v>6.0379999999999967</v>
      </c>
      <c r="H16" s="278">
        <v>117.854</v>
      </c>
      <c r="I16" s="250" t="s">
        <v>35</v>
      </c>
      <c r="J16" s="276">
        <v>12</v>
      </c>
      <c r="K16" s="180"/>
      <c r="L16" s="177"/>
    </row>
    <row r="17" spans="2:12" s="172" customFormat="1" ht="27.95" customHeight="1">
      <c r="B17" s="280">
        <v>13</v>
      </c>
      <c r="C17" s="281" t="s">
        <v>17</v>
      </c>
      <c r="D17" s="273">
        <v>39.146999999999998</v>
      </c>
      <c r="E17" s="274">
        <v>90.513000000000005</v>
      </c>
      <c r="F17" s="274">
        <f t="shared" si="0"/>
        <v>1.4033293043153079</v>
      </c>
      <c r="G17" s="273">
        <f t="shared" si="1"/>
        <v>51.366000000000007</v>
      </c>
      <c r="H17" s="273">
        <v>97.888999999999996</v>
      </c>
      <c r="I17" s="275" t="s">
        <v>30</v>
      </c>
      <c r="J17" s="280">
        <v>13</v>
      </c>
      <c r="K17" s="180"/>
      <c r="L17" s="177"/>
    </row>
    <row r="18" spans="2:12" s="172" customFormat="1" ht="27.95" customHeight="1">
      <c r="B18" s="276">
        <v>14</v>
      </c>
      <c r="C18" s="277" t="s">
        <v>1</v>
      </c>
      <c r="D18" s="278">
        <v>74.444999999999993</v>
      </c>
      <c r="E18" s="279">
        <v>79.010000000000005</v>
      </c>
      <c r="F18" s="279">
        <f t="shared" si="0"/>
        <v>1.2249847904052729</v>
      </c>
      <c r="G18" s="278">
        <f t="shared" si="1"/>
        <v>4.5650000000000119</v>
      </c>
      <c r="H18" s="278">
        <v>83.698999999999998</v>
      </c>
      <c r="I18" s="250" t="s">
        <v>26</v>
      </c>
      <c r="J18" s="276">
        <v>14</v>
      </c>
      <c r="K18" s="180"/>
      <c r="L18" s="177"/>
    </row>
    <row r="19" spans="2:12" s="172" customFormat="1" ht="27.95" customHeight="1">
      <c r="B19" s="280">
        <v>15</v>
      </c>
      <c r="C19" s="281" t="s">
        <v>14</v>
      </c>
      <c r="D19" s="273">
        <v>59.877000000000002</v>
      </c>
      <c r="E19" s="274">
        <v>60.793999999999997</v>
      </c>
      <c r="F19" s="274">
        <f t="shared" si="0"/>
        <v>0.94256075620678581</v>
      </c>
      <c r="G19" s="273">
        <f t="shared" si="1"/>
        <v>0.91699999999999449</v>
      </c>
      <c r="H19" s="273">
        <v>63.091999999999999</v>
      </c>
      <c r="I19" s="275" t="s">
        <v>44</v>
      </c>
      <c r="J19" s="280">
        <v>15</v>
      </c>
      <c r="K19" s="180"/>
      <c r="L19" s="177"/>
    </row>
    <row r="20" spans="2:12" s="172" customFormat="1" ht="27.95" customHeight="1">
      <c r="B20" s="276">
        <v>16</v>
      </c>
      <c r="C20" s="277" t="s">
        <v>50</v>
      </c>
      <c r="D20" s="278">
        <v>27.327999999999999</v>
      </c>
      <c r="E20" s="279">
        <v>29.57</v>
      </c>
      <c r="F20" s="279">
        <f t="shared" si="0"/>
        <v>0.45845842617749549</v>
      </c>
      <c r="G20" s="278">
        <f t="shared" si="1"/>
        <v>2.2420000000000009</v>
      </c>
      <c r="H20" s="278">
        <v>32.207000000000001</v>
      </c>
      <c r="I20" s="250" t="s">
        <v>49</v>
      </c>
      <c r="J20" s="276">
        <v>16</v>
      </c>
      <c r="K20" s="180"/>
      <c r="L20" s="177"/>
    </row>
    <row r="21" spans="2:12" s="172" customFormat="1" ht="27.95" customHeight="1">
      <c r="B21" s="280">
        <v>17</v>
      </c>
      <c r="C21" s="281" t="s">
        <v>10</v>
      </c>
      <c r="D21" s="273">
        <v>25.068999999999999</v>
      </c>
      <c r="E21" s="274">
        <v>26.681000000000001</v>
      </c>
      <c r="F21" s="274">
        <f t="shared" si="0"/>
        <v>0.41366686739403979</v>
      </c>
      <c r="G21" s="273">
        <f t="shared" si="1"/>
        <v>1.6120000000000019</v>
      </c>
      <c r="H21" s="273">
        <v>28.780999999999999</v>
      </c>
      <c r="I21" s="275" t="s">
        <v>41</v>
      </c>
      <c r="J21" s="280">
        <v>17</v>
      </c>
      <c r="K21" s="180"/>
      <c r="L21" s="177"/>
    </row>
    <row r="22" spans="2:12" s="172" customFormat="1" ht="27.95" customHeight="1">
      <c r="B22" s="276">
        <v>18</v>
      </c>
      <c r="C22" s="277" t="s">
        <v>16</v>
      </c>
      <c r="D22" s="278">
        <v>14.021000000000001</v>
      </c>
      <c r="E22" s="279">
        <v>14.759</v>
      </c>
      <c r="F22" s="279">
        <f t="shared" si="0"/>
        <v>0.2288261045638707</v>
      </c>
      <c r="G22" s="278">
        <f t="shared" si="1"/>
        <v>0.73799999999999955</v>
      </c>
      <c r="H22" s="278">
        <v>15.75</v>
      </c>
      <c r="I22" s="250" t="s">
        <v>42</v>
      </c>
      <c r="J22" s="276">
        <v>18</v>
      </c>
      <c r="K22" s="180"/>
      <c r="L22" s="177"/>
    </row>
    <row r="23" spans="2:12" s="172" customFormat="1" ht="27.95" customHeight="1">
      <c r="B23" s="280">
        <v>19</v>
      </c>
      <c r="C23" s="281" t="s">
        <v>7</v>
      </c>
      <c r="D23" s="273">
        <v>5.7629999999999999</v>
      </c>
      <c r="E23" s="274">
        <v>6.2690000000000001</v>
      </c>
      <c r="F23" s="274">
        <f t="shared" si="0"/>
        <v>9.7195667017474438E-2</v>
      </c>
      <c r="G23" s="273">
        <f t="shared" si="1"/>
        <v>0.50600000000000023</v>
      </c>
      <c r="H23" s="273">
        <v>6.7960000000000003</v>
      </c>
      <c r="I23" s="275" t="s">
        <v>40</v>
      </c>
      <c r="J23" s="280">
        <v>19</v>
      </c>
      <c r="K23" s="180"/>
      <c r="L23" s="177"/>
    </row>
    <row r="24" spans="2:12" s="172" customFormat="1" ht="27.95" customHeight="1">
      <c r="B24" s="276">
        <v>20</v>
      </c>
      <c r="C24" s="277" t="s">
        <v>15</v>
      </c>
      <c r="D24" s="278">
        <v>78.91</v>
      </c>
      <c r="E24" s="279" t="s">
        <v>20</v>
      </c>
      <c r="F24" s="279" t="s">
        <v>20</v>
      </c>
      <c r="G24" s="278" t="s">
        <v>20</v>
      </c>
      <c r="H24" s="278" t="s">
        <v>20</v>
      </c>
      <c r="I24" s="250" t="s">
        <v>36</v>
      </c>
      <c r="J24" s="276">
        <v>20</v>
      </c>
    </row>
    <row r="25" spans="2:12" s="172" customFormat="1" ht="27.95" customHeight="1">
      <c r="B25" s="282">
        <v>21</v>
      </c>
      <c r="C25" s="176" t="s">
        <v>18</v>
      </c>
      <c r="D25" s="174" t="s">
        <v>20</v>
      </c>
      <c r="E25" s="175" t="s">
        <v>20</v>
      </c>
      <c r="F25" s="175" t="s">
        <v>20</v>
      </c>
      <c r="G25" s="174" t="s">
        <v>20</v>
      </c>
      <c r="H25" s="174" t="s">
        <v>20</v>
      </c>
      <c r="I25" s="173" t="s">
        <v>38</v>
      </c>
      <c r="J25" s="283">
        <v>21</v>
      </c>
    </row>
    <row r="26" spans="2:12" ht="27.95" customHeight="1">
      <c r="B26" s="422" t="s">
        <v>191</v>
      </c>
      <c r="C26" s="422"/>
      <c r="D26" s="336">
        <f>SUM(D5:D25)</f>
        <v>6084.0509999999995</v>
      </c>
      <c r="E26" s="336">
        <f>SUM(E5:E25)</f>
        <v>6449.8760000000002</v>
      </c>
      <c r="F26" s="336">
        <f>E26/$E$26*100</f>
        <v>100</v>
      </c>
      <c r="G26" s="336">
        <f>E26-D26</f>
        <v>365.82500000000073</v>
      </c>
      <c r="H26" s="336">
        <f>SUM(H5:H25)</f>
        <v>6927.5050000000001</v>
      </c>
      <c r="I26" s="423" t="s">
        <v>45</v>
      </c>
      <c r="J26" s="423"/>
    </row>
    <row r="27" spans="2:12">
      <c r="B27" s="355" t="s">
        <v>243</v>
      </c>
      <c r="C27" s="356"/>
      <c r="D27" s="356"/>
      <c r="E27" s="356"/>
      <c r="F27" s="356"/>
      <c r="G27" s="357"/>
      <c r="H27" s="356"/>
      <c r="I27" s="356"/>
      <c r="J27" s="354" t="s">
        <v>242</v>
      </c>
    </row>
  </sheetData>
  <mergeCells count="10">
    <mergeCell ref="N1:N2"/>
    <mergeCell ref="I26:J26"/>
    <mergeCell ref="B26:C26"/>
    <mergeCell ref="E3:F3"/>
    <mergeCell ref="J3:J4"/>
    <mergeCell ref="B1:J1"/>
    <mergeCell ref="B2:J2"/>
    <mergeCell ref="I3:I4"/>
    <mergeCell ref="C3:C4"/>
    <mergeCell ref="B3:B4"/>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6EC4-A3B4-4747-B511-E874AA9B0B0C}">
  <sheetPr>
    <tabColor rgb="FFFFFF00"/>
  </sheetPr>
  <dimension ref="B1:O28"/>
  <sheetViews>
    <sheetView workbookViewId="0">
      <selection activeCell="N1" sqref="N1:O2"/>
    </sheetView>
  </sheetViews>
  <sheetFormatPr defaultRowHeight="15"/>
  <cols>
    <col min="1" max="1" width="2.7109375" style="171" customWidth="1"/>
    <col min="2" max="2" width="5.5703125" style="171" customWidth="1"/>
    <col min="3" max="3" width="12" style="171" customWidth="1"/>
    <col min="4" max="8" width="12.42578125" style="171" customWidth="1"/>
    <col min="9" max="9" width="12" style="171" customWidth="1"/>
    <col min="10" max="10" width="5.28515625" style="171" customWidth="1"/>
    <col min="11" max="14" width="9.140625" style="171"/>
    <col min="15" max="15" width="18.140625" style="171" bestFit="1" customWidth="1"/>
    <col min="16" max="16384" width="9.140625" style="171"/>
  </cols>
  <sheetData>
    <row r="1" spans="2:15" ht="28.5" customHeight="1">
      <c r="B1" s="426" t="s">
        <v>59</v>
      </c>
      <c r="C1" s="427"/>
      <c r="D1" s="427"/>
      <c r="E1" s="427"/>
      <c r="F1" s="427"/>
      <c r="G1" s="427"/>
      <c r="H1" s="427"/>
      <c r="I1" s="427"/>
      <c r="J1" s="427"/>
      <c r="N1" s="403"/>
      <c r="O1" s="383" t="s">
        <v>318</v>
      </c>
    </row>
    <row r="2" spans="2:15" ht="28.5" customHeight="1">
      <c r="B2" s="428" t="s">
        <v>168</v>
      </c>
      <c r="C2" s="429"/>
      <c r="D2" s="429"/>
      <c r="E2" s="429"/>
      <c r="F2" s="429"/>
      <c r="G2" s="429"/>
      <c r="H2" s="429"/>
      <c r="I2" s="429"/>
      <c r="J2" s="429"/>
      <c r="N2" s="403"/>
      <c r="O2" s="383" t="s">
        <v>319</v>
      </c>
    </row>
    <row r="3" spans="2:15" ht="27.95" customHeight="1">
      <c r="B3" s="431" t="s">
        <v>53</v>
      </c>
      <c r="C3" s="424" t="s">
        <v>24</v>
      </c>
      <c r="D3" s="424">
        <v>2020</v>
      </c>
      <c r="E3" s="424">
        <v>2021</v>
      </c>
      <c r="F3" s="432" t="s">
        <v>85</v>
      </c>
      <c r="G3" s="432"/>
      <c r="H3" s="284" t="s">
        <v>51</v>
      </c>
      <c r="I3" s="424" t="s">
        <v>23</v>
      </c>
      <c r="J3" s="425" t="s">
        <v>52</v>
      </c>
    </row>
    <row r="4" spans="2:15" ht="27.95" customHeight="1">
      <c r="B4" s="431"/>
      <c r="C4" s="424"/>
      <c r="D4" s="424"/>
      <c r="E4" s="424"/>
      <c r="F4" s="284" t="s">
        <v>86</v>
      </c>
      <c r="G4" s="284" t="s">
        <v>185</v>
      </c>
      <c r="H4" s="286">
        <v>2022</v>
      </c>
      <c r="I4" s="424"/>
      <c r="J4" s="425"/>
    </row>
    <row r="5" spans="2:15" ht="27.95" customHeight="1">
      <c r="B5" s="330">
        <v>1</v>
      </c>
      <c r="C5" s="331" t="s">
        <v>5</v>
      </c>
      <c r="D5" s="332">
        <v>54184.966</v>
      </c>
      <c r="E5" s="333">
        <v>61790.572</v>
      </c>
      <c r="F5" s="332">
        <f t="shared" ref="F5" si="0">E5-D5</f>
        <v>7605.6059999999998</v>
      </c>
      <c r="G5" s="332">
        <f t="shared" ref="G5:G26" si="1">F5/D5*100</f>
        <v>14.03637680606831</v>
      </c>
      <c r="H5" s="332">
        <v>64768.004999999997</v>
      </c>
      <c r="I5" s="275" t="s">
        <v>31</v>
      </c>
      <c r="J5" s="330">
        <v>1</v>
      </c>
    </row>
    <row r="6" spans="2:15" ht="27.95" customHeight="1">
      <c r="B6" s="334">
        <v>2</v>
      </c>
      <c r="C6" s="247" t="s">
        <v>58</v>
      </c>
      <c r="D6" s="248">
        <v>38661.175999999999</v>
      </c>
      <c r="E6" s="249">
        <v>43537.688999999998</v>
      </c>
      <c r="F6" s="248">
        <f t="shared" ref="F6:F26" si="2">E6-D6</f>
        <v>4876.512999999999</v>
      </c>
      <c r="G6" s="248">
        <f t="shared" ref="G6:G25" si="3">F6/D6*100</f>
        <v>12.613462663422343</v>
      </c>
      <c r="H6" s="248">
        <v>44752.862000000001</v>
      </c>
      <c r="I6" s="250" t="s">
        <v>33</v>
      </c>
      <c r="J6" s="334">
        <v>2</v>
      </c>
    </row>
    <row r="7" spans="2:15" ht="27.95" customHeight="1">
      <c r="B7" s="330">
        <v>3</v>
      </c>
      <c r="C7" s="331" t="s">
        <v>3</v>
      </c>
      <c r="D7" s="332">
        <v>22683.637999999999</v>
      </c>
      <c r="E7" s="333">
        <v>27927.163</v>
      </c>
      <c r="F7" s="332">
        <f t="shared" si="2"/>
        <v>5243.5250000000015</v>
      </c>
      <c r="G7" s="332">
        <f t="shared" si="3"/>
        <v>23.11589084608034</v>
      </c>
      <c r="H7" s="332">
        <v>28821.611000000001</v>
      </c>
      <c r="I7" s="275" t="s">
        <v>28</v>
      </c>
      <c r="J7" s="330">
        <v>3</v>
      </c>
    </row>
    <row r="8" spans="2:15" ht="27.95" customHeight="1">
      <c r="B8" s="334">
        <v>4</v>
      </c>
      <c r="C8" s="247" t="s">
        <v>1</v>
      </c>
      <c r="D8" s="248">
        <v>23589.956999999999</v>
      </c>
      <c r="E8" s="249">
        <v>26293.947</v>
      </c>
      <c r="F8" s="248">
        <f t="shared" si="2"/>
        <v>2703.9900000000016</v>
      </c>
      <c r="G8" s="248">
        <f t="shared" si="3"/>
        <v>11.462462606438841</v>
      </c>
      <c r="H8" s="248">
        <v>27052.973999999998</v>
      </c>
      <c r="I8" s="250" t="s">
        <v>26</v>
      </c>
      <c r="J8" s="334">
        <v>4</v>
      </c>
    </row>
    <row r="9" spans="2:15" ht="27.95" customHeight="1">
      <c r="B9" s="330">
        <v>5</v>
      </c>
      <c r="C9" s="331" t="s">
        <v>6</v>
      </c>
      <c r="D9" s="332">
        <v>19995.704000000002</v>
      </c>
      <c r="E9" s="333">
        <v>23762.42</v>
      </c>
      <c r="F9" s="332">
        <f t="shared" si="2"/>
        <v>3766.7159999999967</v>
      </c>
      <c r="G9" s="332">
        <f t="shared" si="3"/>
        <v>18.837626322133978</v>
      </c>
      <c r="H9" s="332">
        <v>24224.377</v>
      </c>
      <c r="I9" s="275" t="s">
        <v>32</v>
      </c>
      <c r="J9" s="330">
        <v>5</v>
      </c>
    </row>
    <row r="10" spans="2:15" ht="27.95" customHeight="1">
      <c r="B10" s="334">
        <v>6</v>
      </c>
      <c r="C10" s="247" t="s">
        <v>4</v>
      </c>
      <c r="D10" s="248">
        <v>14255.089</v>
      </c>
      <c r="E10" s="249">
        <v>17632.651000000002</v>
      </c>
      <c r="F10" s="248">
        <f t="shared" si="2"/>
        <v>3377.5620000000017</v>
      </c>
      <c r="G10" s="248">
        <f t="shared" si="3"/>
        <v>23.693727903066769</v>
      </c>
      <c r="H10" s="248">
        <v>18226.548999999999</v>
      </c>
      <c r="I10" s="250" t="s">
        <v>29</v>
      </c>
      <c r="J10" s="334">
        <v>6</v>
      </c>
    </row>
    <row r="11" spans="2:15" ht="27.95" customHeight="1">
      <c r="B11" s="330">
        <v>7</v>
      </c>
      <c r="C11" s="331" t="s">
        <v>2</v>
      </c>
      <c r="D11" s="332">
        <v>4223.2179999999998</v>
      </c>
      <c r="E11" s="333">
        <v>4892.9639999999999</v>
      </c>
      <c r="F11" s="332">
        <f t="shared" si="2"/>
        <v>669.74600000000009</v>
      </c>
      <c r="G11" s="332">
        <f t="shared" si="3"/>
        <v>15.858665122188818</v>
      </c>
      <c r="H11" s="332">
        <v>5364.2479999999996</v>
      </c>
      <c r="I11" s="275" t="s">
        <v>27</v>
      </c>
      <c r="J11" s="330">
        <v>7</v>
      </c>
    </row>
    <row r="12" spans="2:15" ht="27.95" customHeight="1">
      <c r="B12" s="334">
        <v>8</v>
      </c>
      <c r="C12" s="247" t="s">
        <v>15</v>
      </c>
      <c r="D12" s="248">
        <f>'Arab-Nominal GDP'!D18/'Arab-Population'!D17*1000</f>
        <v>4649.8487596402156</v>
      </c>
      <c r="E12" s="249">
        <f>'Arab-Nominal GDP'!E18/'Arab-Population'!E17*1000</f>
        <v>4666.9437918447748</v>
      </c>
      <c r="F12" s="248">
        <f t="shared" si="2"/>
        <v>17.095032204559175</v>
      </c>
      <c r="G12" s="248">
        <f t="shared" si="3"/>
        <v>0.36764705882351989</v>
      </c>
      <c r="H12" s="248">
        <f>'Arab-Nominal GDP'!H18/'Arab-Population'!I17*1000</f>
        <v>4736.5996693349944</v>
      </c>
      <c r="I12" s="250" t="s">
        <v>36</v>
      </c>
      <c r="J12" s="334">
        <v>8</v>
      </c>
    </row>
    <row r="13" spans="2:15" ht="27.95" customHeight="1">
      <c r="B13" s="330">
        <v>9</v>
      </c>
      <c r="C13" s="331" t="s">
        <v>9</v>
      </c>
      <c r="D13" s="332">
        <v>4286.4849999999997</v>
      </c>
      <c r="E13" s="333">
        <v>4393.6419999999998</v>
      </c>
      <c r="F13" s="332">
        <f t="shared" si="2"/>
        <v>107.15700000000015</v>
      </c>
      <c r="G13" s="332">
        <f t="shared" si="3"/>
        <v>2.4998804381678732</v>
      </c>
      <c r="H13" s="332">
        <v>4564.91</v>
      </c>
      <c r="I13" s="275" t="s">
        <v>35</v>
      </c>
      <c r="J13" s="330">
        <v>9</v>
      </c>
    </row>
    <row r="14" spans="2:15" ht="27.95" customHeight="1">
      <c r="B14" s="334">
        <v>10</v>
      </c>
      <c r="C14" s="247" t="s">
        <v>17</v>
      </c>
      <c r="D14" s="248">
        <v>2891.462</v>
      </c>
      <c r="E14" s="249">
        <v>4068.6109999999999</v>
      </c>
      <c r="F14" s="248">
        <f t="shared" si="2"/>
        <v>1177.1489999999999</v>
      </c>
      <c r="G14" s="248">
        <f t="shared" si="3"/>
        <v>40.711204228172463</v>
      </c>
      <c r="H14" s="248">
        <v>4308.91</v>
      </c>
      <c r="I14" s="250" t="s">
        <v>30</v>
      </c>
      <c r="J14" s="334">
        <v>10</v>
      </c>
    </row>
    <row r="15" spans="2:15" ht="27.95" customHeight="1">
      <c r="B15" s="330">
        <v>11</v>
      </c>
      <c r="C15" s="331" t="s">
        <v>8</v>
      </c>
      <c r="D15" s="332">
        <v>3600.8389999999999</v>
      </c>
      <c r="E15" s="333">
        <v>3851.7460000000001</v>
      </c>
      <c r="F15" s="332">
        <f t="shared" si="2"/>
        <v>250.90700000000015</v>
      </c>
      <c r="G15" s="332">
        <f t="shared" si="3"/>
        <v>6.9680149542926006</v>
      </c>
      <c r="H15" s="332">
        <v>4176.598</v>
      </c>
      <c r="I15" s="275" t="s">
        <v>34</v>
      </c>
      <c r="J15" s="330">
        <v>11</v>
      </c>
    </row>
    <row r="16" spans="2:15" ht="27.95" customHeight="1">
      <c r="B16" s="334">
        <v>12</v>
      </c>
      <c r="C16" s="247" t="s">
        <v>7</v>
      </c>
      <c r="D16" s="248">
        <v>3481.5729999999999</v>
      </c>
      <c r="E16" s="249">
        <v>3645.5</v>
      </c>
      <c r="F16" s="248">
        <f t="shared" si="2"/>
        <v>163.92700000000013</v>
      </c>
      <c r="G16" s="248">
        <f t="shared" si="3"/>
        <v>4.7084177180831803</v>
      </c>
      <c r="H16" s="248">
        <v>3869.2539999999999</v>
      </c>
      <c r="I16" s="250" t="s">
        <v>40</v>
      </c>
      <c r="J16" s="334">
        <v>12</v>
      </c>
    </row>
    <row r="17" spans="2:10" ht="27.95" customHeight="1">
      <c r="B17" s="330">
        <v>13</v>
      </c>
      <c r="C17" s="331" t="s">
        <v>0</v>
      </c>
      <c r="D17" s="332">
        <v>3337.317</v>
      </c>
      <c r="E17" s="333">
        <v>3638.328</v>
      </c>
      <c r="F17" s="332">
        <f t="shared" si="2"/>
        <v>301.01099999999997</v>
      </c>
      <c r="G17" s="332">
        <f t="shared" si="3"/>
        <v>9.0195507349166988</v>
      </c>
      <c r="H17" s="332">
        <v>3672.4630000000002</v>
      </c>
      <c r="I17" s="275" t="s">
        <v>25</v>
      </c>
      <c r="J17" s="330">
        <v>13</v>
      </c>
    </row>
    <row r="18" spans="2:10" ht="27.95" customHeight="1">
      <c r="B18" s="334">
        <v>14</v>
      </c>
      <c r="C18" s="247" t="s">
        <v>13</v>
      </c>
      <c r="D18" s="248">
        <v>3294.88</v>
      </c>
      <c r="E18" s="249">
        <v>3555.587</v>
      </c>
      <c r="F18" s="248">
        <f t="shared" si="2"/>
        <v>260.70699999999988</v>
      </c>
      <c r="G18" s="248">
        <f t="shared" si="3"/>
        <v>7.9124884669547866</v>
      </c>
      <c r="H18" s="248">
        <v>3747.5410000000002</v>
      </c>
      <c r="I18" s="250" t="s">
        <v>39</v>
      </c>
      <c r="J18" s="334">
        <v>14</v>
      </c>
    </row>
    <row r="19" spans="2:10" ht="27.95" customHeight="1">
      <c r="B19" s="330">
        <v>15</v>
      </c>
      <c r="C19" s="331" t="s">
        <v>11</v>
      </c>
      <c r="D19" s="332">
        <v>3187.63</v>
      </c>
      <c r="E19" s="333">
        <v>3470.7950000000001</v>
      </c>
      <c r="F19" s="332">
        <f t="shared" si="2"/>
        <v>283.16499999999996</v>
      </c>
      <c r="G19" s="332">
        <f t="shared" si="3"/>
        <v>8.8832455460640016</v>
      </c>
      <c r="H19" s="332">
        <v>3617.2539999999999</v>
      </c>
      <c r="I19" s="275" t="s">
        <v>37</v>
      </c>
      <c r="J19" s="330">
        <v>15</v>
      </c>
    </row>
    <row r="20" spans="2:10" ht="27.95" customHeight="1">
      <c r="B20" s="334">
        <v>16</v>
      </c>
      <c r="C20" s="247" t="s">
        <v>50</v>
      </c>
      <c r="D20" s="248">
        <v>3050.5459999999998</v>
      </c>
      <c r="E20" s="249">
        <v>3320.8530000000001</v>
      </c>
      <c r="F20" s="248">
        <f t="shared" si="2"/>
        <v>270.30700000000024</v>
      </c>
      <c r="G20" s="248">
        <f t="shared" si="3"/>
        <v>8.8609383369403467</v>
      </c>
      <c r="H20" s="248">
        <v>3514.2220000000002</v>
      </c>
      <c r="I20" s="250" t="s">
        <v>49</v>
      </c>
      <c r="J20" s="334">
        <v>16</v>
      </c>
    </row>
    <row r="21" spans="2:10" ht="27.95" customHeight="1">
      <c r="B21" s="330">
        <v>17</v>
      </c>
      <c r="C21" s="331" t="s">
        <v>10</v>
      </c>
      <c r="D21" s="332">
        <v>1955.501</v>
      </c>
      <c r="E21" s="333">
        <v>2161.279</v>
      </c>
      <c r="F21" s="332">
        <f t="shared" si="2"/>
        <v>205.77800000000002</v>
      </c>
      <c r="G21" s="332">
        <f t="shared" si="3"/>
        <v>10.523032205046176</v>
      </c>
      <c r="H21" s="332">
        <v>2154.1489999999999</v>
      </c>
      <c r="I21" s="275" t="s">
        <v>41</v>
      </c>
      <c r="J21" s="330">
        <v>17</v>
      </c>
    </row>
    <row r="22" spans="2:10" ht="27.95" customHeight="1">
      <c r="B22" s="334">
        <v>18</v>
      </c>
      <c r="C22" s="247" t="s">
        <v>18</v>
      </c>
      <c r="D22" s="248">
        <f>'Arab-Nominal GDP'!D20/'Arab-Population'!D12*1000</f>
        <v>1301.5932665778003</v>
      </c>
      <c r="E22" s="249">
        <f>'Arab-Nominal GDP'!E20/'Arab-Population'!E12*1000</f>
        <v>1244.6930144869675</v>
      </c>
      <c r="F22" s="248">
        <f t="shared" si="2"/>
        <v>-56.900252090832737</v>
      </c>
      <c r="G22" s="248">
        <f t="shared" si="3"/>
        <v>-4.371584699453547</v>
      </c>
      <c r="H22" s="248">
        <f>'Arab-Nominal GDP'!H20/'Arab-Population'!I12*1000</f>
        <v>1174.1176373768817</v>
      </c>
      <c r="I22" s="250" t="s">
        <v>38</v>
      </c>
      <c r="J22" s="334">
        <v>18</v>
      </c>
    </row>
    <row r="23" spans="2:10" ht="27.95" customHeight="1">
      <c r="B23" s="330">
        <v>19</v>
      </c>
      <c r="C23" s="331" t="s">
        <v>12</v>
      </c>
      <c r="D23" s="332">
        <v>775.63499999999999</v>
      </c>
      <c r="E23" s="333">
        <v>789.44799999999998</v>
      </c>
      <c r="F23" s="332">
        <f t="shared" si="2"/>
        <v>13.812999999999988</v>
      </c>
      <c r="G23" s="332">
        <f t="shared" si="3"/>
        <v>1.7808634215836041</v>
      </c>
      <c r="H23" s="332">
        <v>809.08799999999997</v>
      </c>
      <c r="I23" s="275" t="s">
        <v>43</v>
      </c>
      <c r="J23" s="330">
        <v>19</v>
      </c>
    </row>
    <row r="24" spans="2:10" ht="27.95" customHeight="1">
      <c r="B24" s="334">
        <v>20</v>
      </c>
      <c r="C24" s="247" t="s">
        <v>14</v>
      </c>
      <c r="D24" s="248">
        <v>580.221</v>
      </c>
      <c r="E24" s="249">
        <v>585.00300000000004</v>
      </c>
      <c r="F24" s="248">
        <f t="shared" si="2"/>
        <v>4.7820000000000391</v>
      </c>
      <c r="G24" s="248">
        <f t="shared" si="3"/>
        <v>0.82416872191803447</v>
      </c>
      <c r="H24" s="248">
        <v>587.40800000000002</v>
      </c>
      <c r="I24" s="250" t="s">
        <v>44</v>
      </c>
      <c r="J24" s="334">
        <v>20</v>
      </c>
    </row>
    <row r="25" spans="2:10" ht="27.95" customHeight="1">
      <c r="B25" s="330">
        <v>21</v>
      </c>
      <c r="C25" s="331" t="s">
        <v>16</v>
      </c>
      <c r="D25" s="332">
        <v>331.637</v>
      </c>
      <c r="E25" s="333">
        <v>350.36099999999999</v>
      </c>
      <c r="F25" s="332">
        <f t="shared" si="2"/>
        <v>18.72399999999999</v>
      </c>
      <c r="G25" s="332">
        <f t="shared" si="3"/>
        <v>5.6459321487047553</v>
      </c>
      <c r="H25" s="332">
        <v>369.62</v>
      </c>
      <c r="I25" s="275" t="s">
        <v>42</v>
      </c>
      <c r="J25" s="330">
        <v>21</v>
      </c>
    </row>
    <row r="26" spans="2:10" ht="27.95" customHeight="1">
      <c r="B26" s="430" t="s">
        <v>176</v>
      </c>
      <c r="C26" s="430"/>
      <c r="D26" s="335">
        <f>'Arab-Nominal GDP'!D26/'Arab-Population'!D26*1000</f>
        <v>5635.5357661837343</v>
      </c>
      <c r="E26" s="335">
        <f>'Arab-Nominal GDP'!E26/'Arab-Population'!E26*1000</f>
        <v>6375.4993117130016</v>
      </c>
      <c r="F26" s="335">
        <f t="shared" si="2"/>
        <v>739.96354552926732</v>
      </c>
      <c r="G26" s="335">
        <f t="shared" si="1"/>
        <v>13.130314068263912</v>
      </c>
      <c r="H26" s="335">
        <f>'Arab-Nominal GDP'!H26/'Arab-Population'!I26*1000</f>
        <v>6611.823595577177</v>
      </c>
      <c r="I26" s="430" t="s">
        <v>175</v>
      </c>
      <c r="J26" s="430"/>
    </row>
    <row r="27" spans="2:10">
      <c r="B27" s="355" t="s">
        <v>243</v>
      </c>
      <c r="C27" s="356"/>
      <c r="D27" s="356"/>
      <c r="E27" s="356"/>
      <c r="F27" s="356"/>
      <c r="G27" s="357"/>
      <c r="H27" s="356"/>
      <c r="I27" s="356"/>
      <c r="J27" s="354" t="s">
        <v>240</v>
      </c>
    </row>
    <row r="28" spans="2:10">
      <c r="D28" s="246"/>
      <c r="E28" s="246"/>
      <c r="F28" s="246"/>
      <c r="G28" s="246"/>
      <c r="H28" s="246"/>
    </row>
  </sheetData>
  <mergeCells count="12">
    <mergeCell ref="N1:N2"/>
    <mergeCell ref="I26:J26"/>
    <mergeCell ref="B26:C26"/>
    <mergeCell ref="B3:B4"/>
    <mergeCell ref="B2:J2"/>
    <mergeCell ref="B1:J1"/>
    <mergeCell ref="E3:E4"/>
    <mergeCell ref="D3:D4"/>
    <mergeCell ref="C3:C4"/>
    <mergeCell ref="I3:I4"/>
    <mergeCell ref="J3:J4"/>
    <mergeCell ref="F3:G3"/>
  </mergeCells>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A8FC7-6241-44A9-8EA6-EFD706FD5769}">
  <sheetPr>
    <tabColor rgb="FFFFFF00"/>
  </sheetPr>
  <dimension ref="B1:P33"/>
  <sheetViews>
    <sheetView workbookViewId="0">
      <selection activeCell="O1" sqref="O1:P2"/>
    </sheetView>
  </sheetViews>
  <sheetFormatPr defaultRowHeight="15"/>
  <cols>
    <col min="1" max="1" width="2.7109375" style="171" customWidth="1"/>
    <col min="2" max="2" width="7.140625" style="171" customWidth="1"/>
    <col min="3" max="3" width="13.7109375" style="171" customWidth="1"/>
    <col min="4" max="4" width="10.85546875" style="171" customWidth="1"/>
    <col min="5" max="6" width="11.42578125" style="171" customWidth="1"/>
    <col min="7" max="7" width="9.28515625" style="171" customWidth="1"/>
    <col min="8" max="8" width="13.140625" style="171" customWidth="1"/>
    <col min="9" max="9" width="13.7109375" style="171" customWidth="1"/>
    <col min="10" max="10" width="7.140625" style="171" customWidth="1"/>
    <col min="11" max="15" width="9.140625" style="171"/>
    <col min="16" max="16" width="18.140625" style="171" bestFit="1" customWidth="1"/>
    <col min="17" max="16384" width="9.140625" style="171"/>
  </cols>
  <sheetData>
    <row r="1" spans="2:16" ht="27.75" customHeight="1">
      <c r="B1" s="426" t="s">
        <v>238</v>
      </c>
      <c r="C1" s="427"/>
      <c r="D1" s="427"/>
      <c r="E1" s="427"/>
      <c r="F1" s="427"/>
      <c r="G1" s="427"/>
      <c r="H1" s="427"/>
      <c r="I1" s="427"/>
      <c r="J1" s="427"/>
      <c r="O1" s="403"/>
      <c r="P1" s="383" t="s">
        <v>318</v>
      </c>
    </row>
    <row r="2" spans="2:16" ht="27.75" customHeight="1">
      <c r="B2" s="428" t="s">
        <v>261</v>
      </c>
      <c r="C2" s="429"/>
      <c r="D2" s="429"/>
      <c r="E2" s="429"/>
      <c r="F2" s="429"/>
      <c r="G2" s="429"/>
      <c r="H2" s="429"/>
      <c r="I2" s="429"/>
      <c r="J2" s="429"/>
      <c r="O2" s="403"/>
      <c r="P2" s="383" t="s">
        <v>319</v>
      </c>
    </row>
    <row r="3" spans="2:16" ht="27.95" customHeight="1">
      <c r="B3" s="432" t="s">
        <v>53</v>
      </c>
      <c r="C3" s="434" t="s">
        <v>24</v>
      </c>
      <c r="D3" s="434">
        <v>2020</v>
      </c>
      <c r="E3" s="434">
        <v>2021</v>
      </c>
      <c r="F3" s="432" t="s">
        <v>85</v>
      </c>
      <c r="G3" s="432"/>
      <c r="H3" s="284" t="s">
        <v>51</v>
      </c>
      <c r="I3" s="434" t="s">
        <v>23</v>
      </c>
      <c r="J3" s="432" t="s">
        <v>52</v>
      </c>
    </row>
    <row r="4" spans="2:16" ht="27.95" customHeight="1">
      <c r="B4" s="432"/>
      <c r="C4" s="434"/>
      <c r="D4" s="434"/>
      <c r="E4" s="434"/>
      <c r="F4" s="285" t="s">
        <v>128</v>
      </c>
      <c r="G4" s="285" t="s">
        <v>129</v>
      </c>
      <c r="H4" s="286">
        <v>2022</v>
      </c>
      <c r="I4" s="434"/>
      <c r="J4" s="432"/>
    </row>
    <row r="5" spans="2:16" s="172" customFormat="1" ht="27.95" customHeight="1">
      <c r="B5" s="296">
        <v>1</v>
      </c>
      <c r="C5" s="287" t="s">
        <v>5</v>
      </c>
      <c r="D5" s="288">
        <v>96607.482999999993</v>
      </c>
      <c r="E5" s="289">
        <v>100036.996</v>
      </c>
      <c r="F5" s="288">
        <f t="shared" ref="F5:F23" si="0">E5-D5</f>
        <v>3429.5130000000063</v>
      </c>
      <c r="G5" s="288">
        <f t="shared" ref="G5:G23" si="1">F5/D5*100</f>
        <v>3.5499455047390134</v>
      </c>
      <c r="H5" s="288">
        <v>104764.45600000001</v>
      </c>
      <c r="I5" s="290" t="s">
        <v>31</v>
      </c>
      <c r="J5" s="296">
        <v>1</v>
      </c>
      <c r="L5" s="179"/>
    </row>
    <row r="6" spans="2:16" s="172" customFormat="1" ht="27.95" customHeight="1">
      <c r="B6" s="297">
        <v>2</v>
      </c>
      <c r="C6" s="291" t="s">
        <v>47</v>
      </c>
      <c r="D6" s="292">
        <v>71139.081000000006</v>
      </c>
      <c r="E6" s="293">
        <v>74244.986999999994</v>
      </c>
      <c r="F6" s="292">
        <f t="shared" si="0"/>
        <v>3105.9059999999881</v>
      </c>
      <c r="G6" s="292">
        <f t="shared" si="1"/>
        <v>4.3659630632563102</v>
      </c>
      <c r="H6" s="292">
        <v>77444.224000000002</v>
      </c>
      <c r="I6" s="294" t="s">
        <v>33</v>
      </c>
      <c r="J6" s="297">
        <v>2</v>
      </c>
      <c r="L6" s="179"/>
    </row>
    <row r="7" spans="2:16" s="172" customFormat="1" ht="27.95" customHeight="1">
      <c r="B7" s="296">
        <v>3</v>
      </c>
      <c r="C7" s="287" t="s">
        <v>1</v>
      </c>
      <c r="D7" s="288">
        <v>50566.873</v>
      </c>
      <c r="E7" s="289">
        <v>53127.616999999998</v>
      </c>
      <c r="F7" s="288">
        <f t="shared" si="0"/>
        <v>2560.7439999999988</v>
      </c>
      <c r="G7" s="288">
        <f t="shared" si="1"/>
        <v>5.0640742606330411</v>
      </c>
      <c r="H7" s="288">
        <v>55150.256999999998</v>
      </c>
      <c r="I7" s="290" t="s">
        <v>26</v>
      </c>
      <c r="J7" s="296">
        <v>3</v>
      </c>
      <c r="L7" s="179"/>
    </row>
    <row r="8" spans="2:16" s="172" customFormat="1" ht="27.95" customHeight="1">
      <c r="B8" s="297">
        <v>4</v>
      </c>
      <c r="C8" s="291" t="s">
        <v>6</v>
      </c>
      <c r="D8" s="292">
        <v>46489.328999999998</v>
      </c>
      <c r="E8" s="293">
        <v>48908.351000000002</v>
      </c>
      <c r="F8" s="292">
        <f t="shared" si="0"/>
        <v>2419.0220000000045</v>
      </c>
      <c r="G8" s="292">
        <f t="shared" si="1"/>
        <v>5.2033919439878442</v>
      </c>
      <c r="H8" s="292">
        <v>51648.337</v>
      </c>
      <c r="I8" s="294" t="s">
        <v>32</v>
      </c>
      <c r="J8" s="297">
        <v>4</v>
      </c>
      <c r="L8" s="179"/>
    </row>
    <row r="9" spans="2:16" s="172" customFormat="1" ht="27.95" customHeight="1">
      <c r="B9" s="296">
        <v>5</v>
      </c>
      <c r="C9" s="287" t="s">
        <v>3</v>
      </c>
      <c r="D9" s="288">
        <v>43250.466</v>
      </c>
      <c r="E9" s="289">
        <v>44609.366999999998</v>
      </c>
      <c r="F9" s="288">
        <f t="shared" si="0"/>
        <v>1358.900999999998</v>
      </c>
      <c r="G9" s="288">
        <f t="shared" si="1"/>
        <v>3.141933777083461</v>
      </c>
      <c r="H9" s="288">
        <v>47035.995999999999</v>
      </c>
      <c r="I9" s="290" t="s">
        <v>28</v>
      </c>
      <c r="J9" s="296">
        <v>5</v>
      </c>
      <c r="L9" s="179"/>
    </row>
    <row r="10" spans="2:16" s="172" customFormat="1" ht="27.95" customHeight="1">
      <c r="B10" s="297">
        <v>6</v>
      </c>
      <c r="C10" s="291" t="s">
        <v>4</v>
      </c>
      <c r="D10" s="292">
        <v>31312.039000000001</v>
      </c>
      <c r="E10" s="293">
        <v>32326.574000000001</v>
      </c>
      <c r="F10" s="292">
        <f t="shared" si="0"/>
        <v>1014.5349999999999</v>
      </c>
      <c r="G10" s="292">
        <f t="shared" si="1"/>
        <v>3.2400796383780683</v>
      </c>
      <c r="H10" s="292">
        <v>33234.472000000002</v>
      </c>
      <c r="I10" s="294" t="s">
        <v>29</v>
      </c>
      <c r="J10" s="297">
        <v>6</v>
      </c>
      <c r="L10" s="179"/>
    </row>
    <row r="11" spans="2:16" s="172" customFormat="1" ht="27.95" customHeight="1">
      <c r="B11" s="296">
        <v>7</v>
      </c>
      <c r="C11" s="287" t="s">
        <v>17</v>
      </c>
      <c r="D11" s="288">
        <v>5892.3549999999996</v>
      </c>
      <c r="E11" s="289">
        <v>13489.254000000001</v>
      </c>
      <c r="F11" s="288">
        <f t="shared" si="0"/>
        <v>7596.8990000000013</v>
      </c>
      <c r="G11" s="288">
        <f t="shared" si="1"/>
        <v>128.92806017288507</v>
      </c>
      <c r="H11" s="288">
        <v>14444.163</v>
      </c>
      <c r="I11" s="290" t="s">
        <v>30</v>
      </c>
      <c r="J11" s="296">
        <v>7</v>
      </c>
      <c r="L11" s="179"/>
    </row>
    <row r="12" spans="2:16" s="172" customFormat="1" ht="27.95" customHeight="1">
      <c r="B12" s="297">
        <v>8</v>
      </c>
      <c r="C12" s="291" t="s">
        <v>8</v>
      </c>
      <c r="D12" s="292">
        <v>12787.957</v>
      </c>
      <c r="E12" s="293">
        <v>13421.933999999999</v>
      </c>
      <c r="F12" s="292">
        <f t="shared" si="0"/>
        <v>633.97699999999895</v>
      </c>
      <c r="G12" s="292">
        <f t="shared" si="1"/>
        <v>4.9576097260883731</v>
      </c>
      <c r="H12" s="292">
        <v>14226.499</v>
      </c>
      <c r="I12" s="294" t="s">
        <v>34</v>
      </c>
      <c r="J12" s="297">
        <v>8</v>
      </c>
      <c r="L12" s="179"/>
    </row>
    <row r="13" spans="2:16" s="172" customFormat="1" ht="27.95" customHeight="1">
      <c r="B13" s="296">
        <v>9</v>
      </c>
      <c r="C13" s="287" t="s">
        <v>0</v>
      </c>
      <c r="D13" s="288">
        <v>11239.547</v>
      </c>
      <c r="E13" s="289">
        <v>11828.518</v>
      </c>
      <c r="F13" s="288">
        <f t="shared" si="0"/>
        <v>588.97099999999955</v>
      </c>
      <c r="G13" s="288">
        <f t="shared" si="1"/>
        <v>5.2401667077863507</v>
      </c>
      <c r="H13" s="288">
        <v>12181.101000000001</v>
      </c>
      <c r="I13" s="290" t="s">
        <v>25</v>
      </c>
      <c r="J13" s="296">
        <v>9</v>
      </c>
      <c r="L13" s="179"/>
    </row>
    <row r="14" spans="2:16" s="172" customFormat="1" ht="27.95" customHeight="1">
      <c r="B14" s="297">
        <v>10</v>
      </c>
      <c r="C14" s="291" t="s">
        <v>9</v>
      </c>
      <c r="D14" s="292">
        <v>10348.379000000001</v>
      </c>
      <c r="E14" s="293">
        <v>10821.460999999999</v>
      </c>
      <c r="F14" s="292">
        <f t="shared" si="0"/>
        <v>473.08199999999852</v>
      </c>
      <c r="G14" s="292">
        <f t="shared" si="1"/>
        <v>4.5715565693911913</v>
      </c>
      <c r="H14" s="292">
        <v>11326.224</v>
      </c>
      <c r="I14" s="294" t="s">
        <v>35</v>
      </c>
      <c r="J14" s="297">
        <v>10</v>
      </c>
      <c r="L14" s="179"/>
    </row>
    <row r="15" spans="2:16" s="172" customFormat="1" ht="27.95" customHeight="1">
      <c r="B15" s="296">
        <v>11</v>
      </c>
      <c r="C15" s="287" t="s">
        <v>13</v>
      </c>
      <c r="D15" s="288">
        <v>10141.719999999999</v>
      </c>
      <c r="E15" s="289">
        <v>10720.22</v>
      </c>
      <c r="F15" s="288">
        <f t="shared" si="0"/>
        <v>578.5</v>
      </c>
      <c r="G15" s="288">
        <f t="shared" si="1"/>
        <v>5.7041606354740617</v>
      </c>
      <c r="H15" s="288">
        <v>11279.811</v>
      </c>
      <c r="I15" s="290" t="s">
        <v>39</v>
      </c>
      <c r="J15" s="296">
        <v>11</v>
      </c>
      <c r="L15" s="179"/>
    </row>
    <row r="16" spans="2:16" s="172" customFormat="1" ht="27.95" customHeight="1">
      <c r="B16" s="297">
        <v>12</v>
      </c>
      <c r="C16" s="291" t="s">
        <v>2</v>
      </c>
      <c r="D16" s="292">
        <v>9951.4549999999999</v>
      </c>
      <c r="E16" s="293">
        <v>10415.306</v>
      </c>
      <c r="F16" s="292">
        <f t="shared" si="0"/>
        <v>463.85100000000057</v>
      </c>
      <c r="G16" s="292">
        <f t="shared" si="1"/>
        <v>4.6611374919547002</v>
      </c>
      <c r="H16" s="292">
        <v>11526.44</v>
      </c>
      <c r="I16" s="294" t="s">
        <v>27</v>
      </c>
      <c r="J16" s="297">
        <v>12</v>
      </c>
      <c r="L16" s="179"/>
    </row>
    <row r="17" spans="2:12" s="172" customFormat="1" ht="27.95" customHeight="1">
      <c r="B17" s="296">
        <v>13</v>
      </c>
      <c r="C17" s="287" t="s">
        <v>11</v>
      </c>
      <c r="D17" s="288">
        <v>7687.7849999999999</v>
      </c>
      <c r="E17" s="289">
        <v>8337.6610000000001</v>
      </c>
      <c r="F17" s="288">
        <f t="shared" si="0"/>
        <v>649.8760000000002</v>
      </c>
      <c r="G17" s="288">
        <f t="shared" si="1"/>
        <v>8.4533581519254284</v>
      </c>
      <c r="H17" s="288">
        <v>8749.2199999999993</v>
      </c>
      <c r="I17" s="290" t="s">
        <v>37</v>
      </c>
      <c r="J17" s="296">
        <v>13</v>
      </c>
      <c r="L17" s="179"/>
    </row>
    <row r="18" spans="2:12" s="172" customFormat="1" ht="27.95" customHeight="1">
      <c r="B18" s="297">
        <v>14</v>
      </c>
      <c r="C18" s="291" t="s">
        <v>10</v>
      </c>
      <c r="D18" s="292">
        <v>6044.5249999999996</v>
      </c>
      <c r="E18" s="293">
        <v>6292.69</v>
      </c>
      <c r="F18" s="292">
        <f t="shared" si="0"/>
        <v>248.16499999999996</v>
      </c>
      <c r="G18" s="292">
        <f t="shared" si="1"/>
        <v>4.1056162394894544</v>
      </c>
      <c r="H18" s="292">
        <v>6640.4939999999997</v>
      </c>
      <c r="I18" s="294" t="s">
        <v>41</v>
      </c>
      <c r="J18" s="297">
        <v>14</v>
      </c>
      <c r="L18" s="179"/>
    </row>
    <row r="19" spans="2:12" s="172" customFormat="1" ht="27.95" customHeight="1">
      <c r="B19" s="296">
        <v>15</v>
      </c>
      <c r="C19" s="287" t="s">
        <v>7</v>
      </c>
      <c r="D19" s="288">
        <v>5832.6030000000001</v>
      </c>
      <c r="E19" s="289">
        <v>6255.0569999999998</v>
      </c>
      <c r="F19" s="288">
        <f t="shared" si="0"/>
        <v>422.45399999999972</v>
      </c>
      <c r="G19" s="288">
        <f t="shared" si="1"/>
        <v>7.2429753919476383</v>
      </c>
      <c r="H19" s="288">
        <v>6687.9520000000002</v>
      </c>
      <c r="I19" s="290" t="s">
        <v>40</v>
      </c>
      <c r="J19" s="296">
        <v>15</v>
      </c>
      <c r="L19" s="179"/>
    </row>
    <row r="20" spans="2:12" s="172" customFormat="1" ht="27.95" customHeight="1">
      <c r="B20" s="297">
        <v>16</v>
      </c>
      <c r="C20" s="291" t="s">
        <v>50</v>
      </c>
      <c r="D20" s="292">
        <v>5357.2370000000001</v>
      </c>
      <c r="E20" s="293">
        <v>5662.0550000000003</v>
      </c>
      <c r="F20" s="292">
        <f t="shared" si="0"/>
        <v>304.81800000000021</v>
      </c>
      <c r="G20" s="292">
        <f t="shared" si="1"/>
        <v>5.6898360106151769</v>
      </c>
      <c r="H20" s="292">
        <v>6025.3069999999998</v>
      </c>
      <c r="I20" s="294" t="s">
        <v>49</v>
      </c>
      <c r="J20" s="297">
        <v>16</v>
      </c>
      <c r="L20" s="179"/>
    </row>
    <row r="21" spans="2:12" s="172" customFormat="1" ht="27.95" customHeight="1">
      <c r="B21" s="296">
        <v>17</v>
      </c>
      <c r="C21" s="287" t="s">
        <v>12</v>
      </c>
      <c r="D21" s="288">
        <v>4095.768</v>
      </c>
      <c r="E21" s="289">
        <v>4173.0540000000001</v>
      </c>
      <c r="F21" s="288">
        <f t="shared" si="0"/>
        <v>77.286000000000058</v>
      </c>
      <c r="G21" s="288">
        <f t="shared" si="1"/>
        <v>1.8869721136548765</v>
      </c>
      <c r="H21" s="288">
        <v>4325.5259999999998</v>
      </c>
      <c r="I21" s="290" t="s">
        <v>43</v>
      </c>
      <c r="J21" s="296">
        <v>17</v>
      </c>
      <c r="L21" s="179"/>
    </row>
    <row r="22" spans="2:12" s="172" customFormat="1" ht="27.95" customHeight="1">
      <c r="B22" s="297">
        <v>18</v>
      </c>
      <c r="C22" s="291" t="s">
        <v>14</v>
      </c>
      <c r="D22" s="292">
        <v>1844.0129999999999</v>
      </c>
      <c r="E22" s="293">
        <v>1826.59</v>
      </c>
      <c r="F22" s="292">
        <f t="shared" si="0"/>
        <v>-17.423000000000002</v>
      </c>
      <c r="G22" s="292">
        <f t="shared" si="1"/>
        <v>-0.94484149515214921</v>
      </c>
      <c r="H22" s="292">
        <v>1851.204</v>
      </c>
      <c r="I22" s="294" t="s">
        <v>44</v>
      </c>
      <c r="J22" s="297">
        <v>18</v>
      </c>
      <c r="L22" s="179"/>
    </row>
    <row r="23" spans="2:12" s="172" customFormat="1" ht="27.95" customHeight="1">
      <c r="B23" s="296">
        <v>19</v>
      </c>
      <c r="C23" s="287" t="s">
        <v>16</v>
      </c>
      <c r="D23" s="288">
        <v>931.899</v>
      </c>
      <c r="E23" s="289">
        <v>953.28300000000002</v>
      </c>
      <c r="F23" s="288">
        <f t="shared" si="0"/>
        <v>21.384000000000015</v>
      </c>
      <c r="G23" s="288">
        <f t="shared" si="1"/>
        <v>2.294669272099231</v>
      </c>
      <c r="H23" s="288">
        <v>988.67399999999998</v>
      </c>
      <c r="I23" s="290" t="s">
        <v>42</v>
      </c>
      <c r="J23" s="296">
        <v>19</v>
      </c>
      <c r="L23" s="179"/>
    </row>
    <row r="24" spans="2:12" s="172" customFormat="1" ht="27.95" customHeight="1">
      <c r="B24" s="297">
        <v>20</v>
      </c>
      <c r="C24" s="291" t="s">
        <v>15</v>
      </c>
      <c r="D24" s="292">
        <v>11561.097</v>
      </c>
      <c r="E24" s="293" t="s">
        <v>20</v>
      </c>
      <c r="F24" s="292" t="s">
        <v>60</v>
      </c>
      <c r="G24" s="292" t="s">
        <v>60</v>
      </c>
      <c r="H24" s="292" t="s">
        <v>20</v>
      </c>
      <c r="I24" s="294" t="s">
        <v>36</v>
      </c>
      <c r="J24" s="297">
        <v>20</v>
      </c>
    </row>
    <row r="25" spans="2:12" s="172" customFormat="1" ht="27.95" customHeight="1">
      <c r="B25" s="298">
        <v>21</v>
      </c>
      <c r="C25" s="183" t="s">
        <v>18</v>
      </c>
      <c r="D25" s="182" t="s">
        <v>20</v>
      </c>
      <c r="E25" s="229" t="s">
        <v>20</v>
      </c>
      <c r="F25" s="182" t="s">
        <v>20</v>
      </c>
      <c r="G25" s="182" t="s">
        <v>20</v>
      </c>
      <c r="H25" s="182" t="s">
        <v>20</v>
      </c>
      <c r="I25" s="181" t="s">
        <v>38</v>
      </c>
      <c r="J25" s="299">
        <v>21</v>
      </c>
    </row>
    <row r="26" spans="2:12" ht="27.95" customHeight="1">
      <c r="B26" s="433" t="s">
        <v>176</v>
      </c>
      <c r="C26" s="433"/>
      <c r="D26" s="295">
        <v>14609.84547408359</v>
      </c>
      <c r="E26" s="295">
        <v>15445.179335150075</v>
      </c>
      <c r="F26" s="295">
        <f>E26-D26</f>
        <v>835.33386106648504</v>
      </c>
      <c r="G26" s="295">
        <f>F26/D26*100</f>
        <v>5.7176091461630048</v>
      </c>
      <c r="H26" s="295">
        <v>16264.535941605016</v>
      </c>
      <c r="I26" s="433" t="s">
        <v>175</v>
      </c>
      <c r="J26" s="433"/>
    </row>
    <row r="27" spans="2:12">
      <c r="B27" s="355" t="s">
        <v>244</v>
      </c>
      <c r="C27" s="356"/>
      <c r="D27" s="356"/>
      <c r="E27" s="356"/>
      <c r="F27" s="356"/>
      <c r="G27" s="357"/>
      <c r="H27" s="356"/>
      <c r="I27" s="356"/>
      <c r="J27" s="354" t="s">
        <v>242</v>
      </c>
    </row>
    <row r="33" ht="27" customHeight="1"/>
  </sheetData>
  <mergeCells count="12">
    <mergeCell ref="O1:O2"/>
    <mergeCell ref="B26:C26"/>
    <mergeCell ref="I26:J26"/>
    <mergeCell ref="B2:J2"/>
    <mergeCell ref="B1:J1"/>
    <mergeCell ref="J3:J4"/>
    <mergeCell ref="B3:B4"/>
    <mergeCell ref="C3:C4"/>
    <mergeCell ref="I3:I4"/>
    <mergeCell ref="D3:D4"/>
    <mergeCell ref="E3:E4"/>
    <mergeCell ref="F3:G3"/>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6</vt:i4>
      </vt:variant>
    </vt:vector>
  </HeadingPairs>
  <TitlesOfParts>
    <vt:vector size="37" baseType="lpstr">
      <vt:lpstr>Database Description</vt:lpstr>
      <vt:lpstr>Content</vt:lpstr>
      <vt:lpstr>Most Important Performance-Worl</vt:lpstr>
      <vt:lpstr>Most Important Performance-Arab</vt:lpstr>
      <vt:lpstr>Arab-Real GDP Growth</vt:lpstr>
      <vt:lpstr>Arab-Nominal GDP</vt:lpstr>
      <vt:lpstr>Arab-GDP PPP USD bn</vt:lpstr>
      <vt:lpstr>Arab-GDP per Capita dollars</vt:lpstr>
      <vt:lpstr>Arab-GDP per capita, ppp </vt:lpstr>
      <vt:lpstr>Arab-OIL</vt:lpstr>
      <vt:lpstr>Arab-GAS</vt:lpstr>
      <vt:lpstr>Arab-Population</vt:lpstr>
      <vt:lpstr>Arab-Unemployment rate</vt:lpstr>
      <vt:lpstr>Arab-Consumer Price Inflation </vt:lpstr>
      <vt:lpstr>Arab-Exchange Rate</vt:lpstr>
      <vt:lpstr>Arab-GG Fiscal Balance</vt:lpstr>
      <vt:lpstr>Arab-GG Fiscal Balance%GDP</vt:lpstr>
      <vt:lpstr>Arab-Total gov gross debt  $bn</vt:lpstr>
      <vt:lpstr>Arab-Total gov gross debt % GDP</vt:lpstr>
      <vt:lpstr>Arab-Total investment </vt:lpstr>
      <vt:lpstr>Arab-Total investment  % GDP</vt:lpstr>
      <vt:lpstr>ArabTrade of Goods and Services</vt:lpstr>
      <vt:lpstr>Arab-Exports of G&amp;S</vt:lpstr>
      <vt:lpstr>Arab-Imports of G&amp;S</vt:lpstr>
      <vt:lpstr>Arab-Balance of Trade</vt:lpstr>
      <vt:lpstr>Arab-Current Account Balance $</vt:lpstr>
      <vt:lpstr>Arab-Current Account Balance %</vt:lpstr>
      <vt:lpstr>Arab-Gross External Debt </vt:lpstr>
      <vt:lpstr>Arab-Gross External Debt % GDP </vt:lpstr>
      <vt:lpstr>Arab-Gross Official Reserves $</vt:lpstr>
      <vt:lpstr>Arab-GOR months of imports</vt:lpstr>
      <vt:lpstr>'Arab-GAS'!Print_Area</vt:lpstr>
      <vt:lpstr>'Arab-GDP PPP USD bn'!Print_Area</vt:lpstr>
      <vt:lpstr>'Arab-Nominal GDP'!Print_Area</vt:lpstr>
      <vt:lpstr>'Arab-OIL'!Print_Area</vt:lpstr>
      <vt:lpstr>Content!Print_Area</vt:lpstr>
      <vt:lpstr>'Database Description'!Print_Area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gabajyan</dc:creator>
  <cp:lastModifiedBy>Ahmed M. Eldabaa</cp:lastModifiedBy>
  <cp:lastPrinted>2022-01-25T06:34:36Z</cp:lastPrinted>
  <dcterms:created xsi:type="dcterms:W3CDTF">2013-08-19T14:25:06Z</dcterms:created>
  <dcterms:modified xsi:type="dcterms:W3CDTF">2022-02-02T05:29:37Z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{7F9B5FC5-F6C6-4D9C-8DD4-73BB53F03208}</vt:lpwstr>
  </property>
  <property fmtid="{D5CDD505-2E9C-101B-9397-08002B2CF9AE}" pid="3" name="eDOCS AutoSave">
    <vt:lpwstr/>
  </property>
</Properties>
</file>